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stalovaj\Soukromé\KCHK\"/>
    </mc:Choice>
  </mc:AlternateContent>
  <bookViews>
    <workbookView xWindow="240" yWindow="645" windowWidth="19320" windowHeight="7485"/>
  </bookViews>
  <sheets>
    <sheet name="zpráva 2023" sheetId="3" r:id="rId1"/>
    <sheet name="výstava,členské" sheetId="2" r:id="rId2"/>
    <sheet name="List1" sheetId="4" r:id="rId3"/>
  </sheets>
  <calcPr calcId="162913"/>
</workbook>
</file>

<file path=xl/calcChain.xml><?xml version="1.0" encoding="utf-8"?>
<calcChain xmlns="http://schemas.openxmlformats.org/spreadsheetml/2006/main">
  <c r="C7" i="3" l="1"/>
  <c r="C35" i="2" l="1"/>
  <c r="C36" i="3" l="1"/>
  <c r="C27" i="3"/>
  <c r="C28" i="3" s="1"/>
  <c r="C12" i="3"/>
  <c r="C16" i="3" s="1"/>
  <c r="D35" i="2"/>
  <c r="F34" i="4" l="1"/>
  <c r="D34" i="4"/>
  <c r="C34" i="4"/>
  <c r="F35" i="2" l="1"/>
  <c r="B27" i="3" l="1"/>
  <c r="B12" i="3"/>
  <c r="B16" i="3" s="1"/>
  <c r="B29" i="3" l="1"/>
  <c r="C29" i="3"/>
</calcChain>
</file>

<file path=xl/sharedStrings.xml><?xml version="1.0" encoding="utf-8"?>
<sst xmlns="http://schemas.openxmlformats.org/spreadsheetml/2006/main" count="177" uniqueCount="130">
  <si>
    <t>Položka</t>
  </si>
  <si>
    <t>Skutečnost</t>
  </si>
  <si>
    <t>Poznámka</t>
  </si>
  <si>
    <t>A.Příjmy-Zdroje</t>
  </si>
  <si>
    <t>1.Členské příspěvky</t>
  </si>
  <si>
    <t>2.Příspěvky od PK ČKS</t>
  </si>
  <si>
    <t>3.Platby od poboček</t>
  </si>
  <si>
    <t>B.Výdaje</t>
  </si>
  <si>
    <t>Hotovost v pokladně</t>
  </si>
  <si>
    <t xml:space="preserve"> </t>
  </si>
  <si>
    <t>Přehled o úhradě členských příspěvků a poplatků z výstav</t>
  </si>
  <si>
    <t>Členské příspěvky</t>
  </si>
  <si>
    <t>Výstavy</t>
  </si>
  <si>
    <t>Název pobočky</t>
  </si>
  <si>
    <t>Identif.číslo</t>
  </si>
  <si>
    <t>Počet členů</t>
  </si>
  <si>
    <t>Datum konání</t>
  </si>
  <si>
    <t>Uhrazeno</t>
  </si>
  <si>
    <t>Kč</t>
  </si>
  <si>
    <t>Praha</t>
  </si>
  <si>
    <t>01</t>
  </si>
  <si>
    <t>Středočeská</t>
  </si>
  <si>
    <t>02</t>
  </si>
  <si>
    <t>Jihočeská</t>
  </si>
  <si>
    <t>03</t>
  </si>
  <si>
    <t>Západočeská</t>
  </si>
  <si>
    <t>04</t>
  </si>
  <si>
    <t>Ústecká</t>
  </si>
  <si>
    <t>05</t>
  </si>
  <si>
    <t>Liberecká</t>
  </si>
  <si>
    <t>06</t>
  </si>
  <si>
    <t>Východočeská</t>
  </si>
  <si>
    <t>07</t>
  </si>
  <si>
    <t>Jihomoravská</t>
  </si>
  <si>
    <t>08</t>
  </si>
  <si>
    <t>Jesenická</t>
  </si>
  <si>
    <t>09</t>
  </si>
  <si>
    <t>Beskydská</t>
  </si>
  <si>
    <t>10</t>
  </si>
  <si>
    <t>Podbrdská</t>
  </si>
  <si>
    <t>11</t>
  </si>
  <si>
    <t>Praha-východ</t>
  </si>
  <si>
    <t>12</t>
  </si>
  <si>
    <t>Olomoucká</t>
  </si>
  <si>
    <t>13</t>
  </si>
  <si>
    <t>C e l k e m</t>
  </si>
  <si>
    <t xml:space="preserve">                     Úhrada poplatků z výstav do 14 dnů po konání výstavy</t>
  </si>
  <si>
    <t>4.Příspěvky z výstav</t>
  </si>
  <si>
    <t>Zdroje KCHK celkem</t>
  </si>
  <si>
    <t>Vlastní výdaje</t>
  </si>
  <si>
    <t>VÝDAJE celkem</t>
  </si>
  <si>
    <t>C.JMĚNÍ</t>
  </si>
  <si>
    <t>C.Jmění:</t>
  </si>
  <si>
    <t xml:space="preserve">                   Přehled finančních prostředků </t>
  </si>
  <si>
    <t>Dotace ČKS-sport</t>
  </si>
  <si>
    <t>Jana Dostálová</t>
  </si>
  <si>
    <t xml:space="preserve">Uhrazeno </t>
  </si>
  <si>
    <t>5.Platby za diplomy</t>
  </si>
  <si>
    <t>6.Ostatní příjmy</t>
  </si>
  <si>
    <t>1.Cestovní náhrady</t>
  </si>
  <si>
    <t>2.Drobná vydání</t>
  </si>
  <si>
    <t>3.Chovat.akce</t>
  </si>
  <si>
    <t>4.Výcvik</t>
  </si>
  <si>
    <t>5.Spoje</t>
  </si>
  <si>
    <t>6.Čl.příspěvky do ČKS</t>
  </si>
  <si>
    <t>7.Čl.příspěvky do ISPU</t>
  </si>
  <si>
    <t>8.Tiskopisy kynologické</t>
  </si>
  <si>
    <t>9.Ostatní výdaje</t>
  </si>
  <si>
    <t>Dotace ČKS na činnost</t>
  </si>
  <si>
    <t>bez ČKŠ</t>
  </si>
  <si>
    <t>5.3.2022</t>
  </si>
  <si>
    <t>2.4.2022</t>
  </si>
  <si>
    <t>7.5.2022</t>
  </si>
  <si>
    <t>8.5.2022</t>
  </si>
  <si>
    <t>21.5.2022</t>
  </si>
  <si>
    <t>28.5.2022</t>
  </si>
  <si>
    <t>11.6.2022</t>
  </si>
  <si>
    <t>18.6.2022</t>
  </si>
  <si>
    <t>9.7.2022</t>
  </si>
  <si>
    <t>Celostátní klubová (Klubový vítěz)</t>
  </si>
  <si>
    <t>10.9.2022</t>
  </si>
  <si>
    <t>17.9.2022</t>
  </si>
  <si>
    <t>28.9.2022</t>
  </si>
  <si>
    <t>1.10.2022</t>
  </si>
  <si>
    <t>15.10.2022</t>
  </si>
  <si>
    <t>Celostátní speciální (Vítěz CSV)</t>
  </si>
  <si>
    <t>3.12.2022</t>
  </si>
  <si>
    <t>Poznámka: Úhrada čl. příspěvků má být pobočkami zaplacena nejpozději do 28.2.2022</t>
  </si>
  <si>
    <t>Rozpočet</t>
  </si>
  <si>
    <t xml:space="preserve">    pobočnými spolky KCHK ČR 1927 k 30.9.2022</t>
  </si>
  <si>
    <t>Celostátní speciální (Vítěz roku)</t>
  </si>
  <si>
    <t>upomínka 18.10.2022</t>
  </si>
  <si>
    <t>70% z odvedených čl.příspěvků roku 2022</t>
  </si>
  <si>
    <t>Poč.zůstatek k 1.1.2023</t>
  </si>
  <si>
    <t>Kč 200,- doplatek r. 2022(Liberec)</t>
  </si>
  <si>
    <t>Dotace poháry 30.000,-,poháry CH.KCHK 20.000,-</t>
  </si>
  <si>
    <t>500,- vratka Kadlecová</t>
  </si>
  <si>
    <t>Poznámka: Úhrada čl. příspěvků má být pobočkami zaplacena nejpozději do 28.2.2023</t>
  </si>
  <si>
    <t>4.3.2023</t>
  </si>
  <si>
    <t>6.5.2023</t>
  </si>
  <si>
    <t>8.5.2023</t>
  </si>
  <si>
    <t>13.5.2023</t>
  </si>
  <si>
    <t>20.5.2023</t>
  </si>
  <si>
    <t>27.5.2023</t>
  </si>
  <si>
    <t>CSV-Vítěz roku</t>
  </si>
  <si>
    <t>3.6.2023</t>
  </si>
  <si>
    <t>CSV-Klubový vítěz</t>
  </si>
  <si>
    <t>4.6.2023</t>
  </si>
  <si>
    <t>10.6.2023</t>
  </si>
  <si>
    <t>9.9.2023</t>
  </si>
  <si>
    <t>CSV-Vítěz CSV</t>
  </si>
  <si>
    <t>16.9.2023</t>
  </si>
  <si>
    <t>23.9.2023</t>
  </si>
  <si>
    <t>28.9.2023</t>
  </si>
  <si>
    <t>30.9.2023</t>
  </si>
  <si>
    <t>14.10.2023</t>
  </si>
  <si>
    <t>2.12.2023</t>
  </si>
  <si>
    <t>200,-doplatek r. 2022</t>
  </si>
  <si>
    <t>500,-Kadlecová-chybná úhrada</t>
  </si>
  <si>
    <t>Vlastní příjmy r.2023</t>
  </si>
  <si>
    <t>Zálohy:</t>
  </si>
  <si>
    <t>Výcvik - Stopaři,MR</t>
  </si>
  <si>
    <t xml:space="preserve">MR 40.000,-Stopaři 7.000,-podpora mládeže 3.000,-                     soustředění Kč 2.000,dopl.Kč 2000,-odměna MS ISPU 2022     </t>
  </si>
  <si>
    <t>dopl.8 čl. v 5/2023</t>
  </si>
  <si>
    <t>17.6.2023</t>
  </si>
  <si>
    <t xml:space="preserve">                           předsednictva KCHK ČR 1927 dle účetní uzávěrky ke dni 31.8.2023</t>
  </si>
  <si>
    <t xml:space="preserve">    pobočnými spolky KCHK ČR 1927 k 31.8.2023</t>
  </si>
  <si>
    <t>Zůstatek BÚ k 31.8.2023</t>
  </si>
  <si>
    <t>Celkem jmění k 31.8.2023</t>
  </si>
  <si>
    <t>V Olomouci 31.8.2023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</si>
</sst>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sz val="8"/>
      <color rgb="FFFF0000"/>
      <name val="Arial CE"/>
      <charset val="238"/>
    </font>
    <font>
      <b/>
      <sz val="8"/>
      <color rgb="FFFF0000"/>
      <name val="Arial CE"/>
      <family val="2"/>
      <charset val="238"/>
    </font>
    <font>
      <b/>
      <sz val="10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Arial CE"/>
      <charset val="238"/>
    </font>
    <font>
      <b/>
      <sz val="8"/>
      <color theme="1"/>
      <name val="Arial CE"/>
      <family val="2"/>
      <charset val="238"/>
    </font>
    <font>
      <sz val="8"/>
      <color theme="1"/>
      <name val="Arial"/>
      <family val="2"/>
      <charset val="238"/>
    </font>
    <font>
      <b/>
      <sz val="10"/>
      <color rgb="FFFF0000"/>
      <name val="Arial CE"/>
      <charset val="238"/>
    </font>
    <font>
      <sz val="8"/>
      <name val="Calibri"/>
      <family val="2"/>
      <charset val="238"/>
      <scheme val="minor"/>
    </font>
    <font>
      <b/>
      <sz val="10"/>
      <color rgb="FFFF0000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rgb="FFFF0000"/>
      <name val="Arial CE"/>
      <charset val="238"/>
    </font>
    <font>
      <sz val="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2">
    <xf numFmtId="0" fontId="0" fillId="0" borderId="0" xfId="0"/>
    <xf numFmtId="0" fontId="1" fillId="0" borderId="0" xfId="2"/>
    <xf numFmtId="0" fontId="4" fillId="0" borderId="0" xfId="2" applyFont="1"/>
    <xf numFmtId="49" fontId="4" fillId="0" borderId="0" xfId="2" applyNumberFormat="1" applyFont="1"/>
    <xf numFmtId="4" fontId="4" fillId="0" borderId="0" xfId="2" applyNumberFormat="1" applyFont="1"/>
    <xf numFmtId="0" fontId="6" fillId="0" borderId="0" xfId="2" applyFont="1"/>
    <xf numFmtId="0" fontId="7" fillId="0" borderId="0" xfId="2" applyFont="1"/>
    <xf numFmtId="49" fontId="4" fillId="0" borderId="2" xfId="2" applyNumberFormat="1" applyFont="1" applyBorder="1"/>
    <xf numFmtId="49" fontId="4" fillId="0" borderId="3" xfId="2" applyNumberFormat="1" applyFont="1" applyBorder="1"/>
    <xf numFmtId="0" fontId="1" fillId="0" borderId="8" xfId="2" applyBorder="1"/>
    <xf numFmtId="0" fontId="3" fillId="0" borderId="9" xfId="2" applyFont="1" applyBorder="1"/>
    <xf numFmtId="0" fontId="1" fillId="0" borderId="10" xfId="2" applyBorder="1"/>
    <xf numFmtId="49" fontId="4" fillId="0" borderId="7" xfId="2" applyNumberFormat="1" applyFont="1" applyBorder="1"/>
    <xf numFmtId="49" fontId="4" fillId="0" borderId="11" xfId="2" applyNumberFormat="1" applyFont="1" applyBorder="1"/>
    <xf numFmtId="49" fontId="5" fillId="0" borderId="7" xfId="2" applyNumberFormat="1" applyFont="1" applyBorder="1"/>
    <xf numFmtId="0" fontId="4" fillId="0" borderId="12" xfId="2" applyFont="1" applyBorder="1"/>
    <xf numFmtId="0" fontId="4" fillId="0" borderId="13" xfId="2" applyFont="1" applyBorder="1"/>
    <xf numFmtId="0" fontId="4" fillId="0" borderId="14" xfId="2" applyFont="1" applyBorder="1"/>
    <xf numFmtId="0" fontId="4" fillId="0" borderId="15" xfId="2" applyFont="1" applyBorder="1"/>
    <xf numFmtId="49" fontId="4" fillId="0" borderId="16" xfId="2" applyNumberFormat="1" applyFont="1" applyBorder="1"/>
    <xf numFmtId="49" fontId="4" fillId="0" borderId="17" xfId="2" applyNumberFormat="1" applyFont="1" applyBorder="1" applyAlignment="1">
      <alignment horizontal="center"/>
    </xf>
    <xf numFmtId="49" fontId="4" fillId="0" borderId="18" xfId="2" applyNumberFormat="1" applyFont="1" applyBorder="1"/>
    <xf numFmtId="49" fontId="4" fillId="0" borderId="19" xfId="2" applyNumberFormat="1" applyFont="1" applyBorder="1" applyAlignment="1">
      <alignment horizontal="center"/>
    </xf>
    <xf numFmtId="49" fontId="4" fillId="0" borderId="17" xfId="2" applyNumberFormat="1" applyFont="1" applyBorder="1"/>
    <xf numFmtId="49" fontId="4" fillId="0" borderId="18" xfId="2" applyNumberFormat="1" applyFont="1" applyBorder="1" applyAlignment="1">
      <alignment horizontal="center"/>
    </xf>
    <xf numFmtId="0" fontId="4" fillId="0" borderId="16" xfId="2" applyFont="1" applyBorder="1"/>
    <xf numFmtId="0" fontId="4" fillId="0" borderId="17" xfId="2" applyFont="1" applyBorder="1" applyAlignment="1">
      <alignment horizontal="center"/>
    </xf>
    <xf numFmtId="0" fontId="4" fillId="0" borderId="20" xfId="2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21" xfId="2" applyFont="1" applyBorder="1" applyAlignment="1">
      <alignment horizontal="center"/>
    </xf>
    <xf numFmtId="49" fontId="4" fillId="0" borderId="20" xfId="2" applyNumberFormat="1" applyFont="1" applyBorder="1" applyAlignment="1"/>
    <xf numFmtId="0" fontId="5" fillId="0" borderId="0" xfId="2" applyFont="1"/>
    <xf numFmtId="49" fontId="5" fillId="0" borderId="0" xfId="2" applyNumberFormat="1" applyFont="1"/>
    <xf numFmtId="4" fontId="5" fillId="0" borderId="0" xfId="2" applyNumberFormat="1" applyFont="1"/>
    <xf numFmtId="49" fontId="5" fillId="0" borderId="11" xfId="2" applyNumberFormat="1" applyFont="1" applyBorder="1"/>
    <xf numFmtId="49" fontId="5" fillId="0" borderId="22" xfId="2" applyNumberFormat="1" applyFont="1" applyBorder="1"/>
    <xf numFmtId="0" fontId="5" fillId="0" borderId="25" xfId="2" applyFont="1" applyBorder="1" applyAlignment="1">
      <alignment horizontal="center"/>
    </xf>
    <xf numFmtId="0" fontId="3" fillId="0" borderId="9" xfId="2" applyFont="1" applyBorder="1" applyAlignment="1">
      <alignment horizontal="left"/>
    </xf>
    <xf numFmtId="0" fontId="3" fillId="0" borderId="0" xfId="0" applyFont="1"/>
    <xf numFmtId="0" fontId="4" fillId="0" borderId="5" xfId="0" applyFont="1" applyBorder="1"/>
    <xf numFmtId="0" fontId="2" fillId="0" borderId="0" xfId="0" applyFont="1" applyFill="1" applyBorder="1"/>
    <xf numFmtId="0" fontId="3" fillId="0" borderId="0" xfId="0" applyFont="1" applyFill="1" applyBorder="1"/>
    <xf numFmtId="4" fontId="3" fillId="0" borderId="0" xfId="0" applyNumberFormat="1" applyFont="1"/>
    <xf numFmtId="0" fontId="0" fillId="0" borderId="0" xfId="0" applyAlignment="1">
      <alignment horizontal="right"/>
    </xf>
    <xf numFmtId="0" fontId="3" fillId="0" borderId="0" xfId="0" applyFont="1" applyAlignment="1"/>
    <xf numFmtId="4" fontId="10" fillId="0" borderId="2" xfId="2" applyNumberFormat="1" applyFont="1" applyBorder="1" applyAlignment="1">
      <alignment horizontal="left"/>
    </xf>
    <xf numFmtId="49" fontId="11" fillId="0" borderId="11" xfId="2" applyNumberFormat="1" applyFont="1" applyBorder="1"/>
    <xf numFmtId="0" fontId="4" fillId="0" borderId="21" xfId="2" applyFont="1" applyBorder="1" applyAlignment="1">
      <alignment wrapText="1"/>
    </xf>
    <xf numFmtId="0" fontId="4" fillId="0" borderId="14" xfId="2" applyFont="1" applyBorder="1" applyAlignment="1">
      <alignment wrapText="1"/>
    </xf>
    <xf numFmtId="0" fontId="0" fillId="0" borderId="0" xfId="0" applyBorder="1"/>
    <xf numFmtId="4" fontId="3" fillId="0" borderId="0" xfId="0" applyNumberFormat="1" applyFont="1" applyBorder="1"/>
    <xf numFmtId="0" fontId="0" fillId="0" borderId="0" xfId="0" applyFont="1" applyBorder="1"/>
    <xf numFmtId="4" fontId="1" fillId="0" borderId="0" xfId="0" applyNumberFormat="1" applyFont="1" applyBorder="1"/>
    <xf numFmtId="4" fontId="12" fillId="0" borderId="0" xfId="0" applyNumberFormat="1" applyFont="1" applyBorder="1"/>
    <xf numFmtId="4" fontId="4" fillId="0" borderId="2" xfId="2" applyNumberFormat="1" applyFont="1" applyFill="1" applyBorder="1" applyAlignment="1">
      <alignment horizontal="center"/>
    </xf>
    <xf numFmtId="4" fontId="4" fillId="0" borderId="11" xfId="2" applyNumberFormat="1" applyFont="1" applyFill="1" applyBorder="1" applyAlignment="1">
      <alignment horizontal="center"/>
    </xf>
    <xf numFmtId="4" fontId="4" fillId="0" borderId="7" xfId="2" applyNumberFormat="1" applyFont="1" applyFill="1" applyBorder="1" applyAlignment="1">
      <alignment horizontal="center"/>
    </xf>
    <xf numFmtId="4" fontId="8" fillId="0" borderId="2" xfId="2" applyNumberFormat="1" applyFont="1" applyFill="1" applyBorder="1" applyAlignment="1">
      <alignment horizontal="center"/>
    </xf>
    <xf numFmtId="4" fontId="4" fillId="0" borderId="23" xfId="2" applyNumberFormat="1" applyFont="1" applyFill="1" applyBorder="1" applyAlignment="1">
      <alignment horizontal="center"/>
    </xf>
    <xf numFmtId="49" fontId="9" fillId="0" borderId="7" xfId="2" applyNumberFormat="1" applyFont="1" applyBorder="1"/>
    <xf numFmtId="0" fontId="13" fillId="0" borderId="5" xfId="0" applyFont="1" applyBorder="1"/>
    <xf numFmtId="0" fontId="1" fillId="0" borderId="0" xfId="0" applyFont="1" applyFill="1" applyBorder="1"/>
    <xf numFmtId="4" fontId="4" fillId="0" borderId="24" xfId="2" applyNumberFormat="1" applyFont="1" applyFill="1" applyBorder="1" applyAlignment="1">
      <alignment horizontal="center"/>
    </xf>
    <xf numFmtId="49" fontId="10" fillId="0" borderId="7" xfId="2" applyNumberFormat="1" applyFont="1" applyBorder="1"/>
    <xf numFmtId="49" fontId="14" fillId="0" borderId="2" xfId="2" applyNumberFormat="1" applyFont="1" applyBorder="1"/>
    <xf numFmtId="49" fontId="15" fillId="0" borderId="11" xfId="2" applyNumberFormat="1" applyFont="1" applyBorder="1"/>
    <xf numFmtId="0" fontId="16" fillId="0" borderId="5" xfId="0" applyFont="1" applyBorder="1"/>
    <xf numFmtId="0" fontId="4" fillId="0" borderId="3" xfId="2" applyFont="1" applyBorder="1" applyAlignment="1">
      <alignment horizontal="center"/>
    </xf>
    <xf numFmtId="0" fontId="13" fillId="0" borderId="6" xfId="0" applyFont="1" applyBorder="1"/>
    <xf numFmtId="49" fontId="8" fillId="0" borderId="15" xfId="2" applyNumberFormat="1" applyFont="1" applyBorder="1" applyAlignment="1">
      <alignment horizontal="center"/>
    </xf>
    <xf numFmtId="49" fontId="9" fillId="0" borderId="11" xfId="2" applyNumberFormat="1" applyFont="1" applyBorder="1"/>
    <xf numFmtId="49" fontId="8" fillId="0" borderId="14" xfId="2" applyNumberFormat="1" applyFont="1" applyBorder="1" applyAlignment="1">
      <alignment horizontal="center"/>
    </xf>
    <xf numFmtId="0" fontId="5" fillId="0" borderId="31" xfId="2" applyFont="1" applyBorder="1"/>
    <xf numFmtId="49" fontId="4" fillId="0" borderId="25" xfId="2" applyNumberFormat="1" applyFont="1" applyBorder="1" applyAlignment="1">
      <alignment horizontal="center"/>
    </xf>
    <xf numFmtId="4" fontId="5" fillId="0" borderId="10" xfId="2" applyNumberFormat="1" applyFont="1" applyBorder="1"/>
    <xf numFmtId="49" fontId="4" fillId="0" borderId="10" xfId="2" applyNumberFormat="1" applyFont="1" applyBorder="1"/>
    <xf numFmtId="0" fontId="5" fillId="0" borderId="27" xfId="0" applyFont="1" applyBorder="1" applyAlignment="1">
      <alignment horizontal="center" wrapText="1"/>
    </xf>
    <xf numFmtId="0" fontId="5" fillId="0" borderId="4" xfId="0" applyFont="1" applyBorder="1"/>
    <xf numFmtId="0" fontId="13" fillId="0" borderId="4" xfId="0" applyFont="1" applyBorder="1"/>
    <xf numFmtId="0" fontId="4" fillId="0" borderId="5" xfId="1" applyFont="1" applyBorder="1"/>
    <xf numFmtId="4" fontId="4" fillId="0" borderId="5" xfId="0" applyNumberFormat="1" applyFont="1" applyBorder="1" applyAlignment="1">
      <alignment horizontal="right"/>
    </xf>
    <xf numFmtId="4" fontId="4" fillId="0" borderId="5" xfId="1" applyNumberFormat="1" applyFont="1" applyBorder="1" applyAlignment="1">
      <alignment horizontal="right"/>
    </xf>
    <xf numFmtId="0" fontId="4" fillId="0" borderId="5" xfId="1" applyFont="1" applyFill="1" applyBorder="1"/>
    <xf numFmtId="0" fontId="4" fillId="0" borderId="30" xfId="1" applyFont="1" applyFill="1" applyBorder="1"/>
    <xf numFmtId="0" fontId="4" fillId="0" borderId="26" xfId="1" applyFont="1" applyFill="1" applyBorder="1"/>
    <xf numFmtId="4" fontId="4" fillId="0" borderId="6" xfId="1" applyNumberFormat="1" applyFont="1" applyFill="1" applyBorder="1" applyAlignment="1">
      <alignment horizontal="right"/>
    </xf>
    <xf numFmtId="4" fontId="4" fillId="0" borderId="6" xfId="1" applyNumberFormat="1" applyFont="1" applyBorder="1" applyAlignment="1">
      <alignment horizontal="right"/>
    </xf>
    <xf numFmtId="0" fontId="4" fillId="0" borderId="5" xfId="0" applyFont="1" applyFill="1" applyBorder="1"/>
    <xf numFmtId="0" fontId="5" fillId="0" borderId="28" xfId="0" applyFont="1" applyFill="1" applyBorder="1" applyAlignment="1">
      <alignment horizontal="left"/>
    </xf>
    <xf numFmtId="4" fontId="5" fillId="0" borderId="29" xfId="0" applyNumberFormat="1" applyFont="1" applyBorder="1" applyAlignment="1">
      <alignment horizontal="right"/>
    </xf>
    <xf numFmtId="4" fontId="5" fillId="0" borderId="28" xfId="0" applyNumberFormat="1" applyFont="1" applyBorder="1" applyAlignment="1">
      <alignment horizontal="right"/>
    </xf>
    <xf numFmtId="0" fontId="13" fillId="0" borderId="28" xfId="0" applyFont="1" applyBorder="1" applyAlignment="1">
      <alignment horizontal="right"/>
    </xf>
    <xf numFmtId="0" fontId="5" fillId="0" borderId="5" xfId="0" applyFont="1" applyFill="1" applyBorder="1"/>
    <xf numFmtId="4" fontId="13" fillId="0" borderId="2" xfId="0" applyNumberFormat="1" applyFont="1" applyBorder="1" applyAlignment="1">
      <alignment horizontal="center"/>
    </xf>
    <xf numFmtId="4" fontId="13" fillId="0" borderId="5" xfId="0" applyNumberFormat="1" applyFont="1" applyBorder="1" applyAlignment="1">
      <alignment horizontal="center"/>
    </xf>
    <xf numFmtId="4" fontId="4" fillId="0" borderId="2" xfId="1" applyNumberFormat="1" applyFont="1" applyBorder="1" applyAlignment="1"/>
    <xf numFmtId="0" fontId="4" fillId="0" borderId="6" xfId="0" applyFont="1" applyFill="1" applyBorder="1"/>
    <xf numFmtId="4" fontId="4" fillId="0" borderId="3" xfId="1" applyNumberFormat="1" applyFont="1" applyBorder="1" applyAlignment="1"/>
    <xf numFmtId="0" fontId="4" fillId="0" borderId="4" xfId="0" applyFont="1" applyFill="1" applyBorder="1"/>
    <xf numFmtId="4" fontId="5" fillId="0" borderId="5" xfId="0" applyNumberFormat="1" applyFont="1" applyBorder="1" applyAlignment="1">
      <alignment horizontal="right"/>
    </xf>
    <xf numFmtId="0" fontId="5" fillId="0" borderId="27" xfId="0" applyFont="1" applyFill="1" applyBorder="1"/>
    <xf numFmtId="4" fontId="5" fillId="0" borderId="27" xfId="0" applyNumberFormat="1" applyFont="1" applyBorder="1" applyAlignment="1">
      <alignment horizontal="right"/>
    </xf>
    <xf numFmtId="0" fontId="13" fillId="0" borderId="27" xfId="0" applyFont="1" applyBorder="1"/>
    <xf numFmtId="0" fontId="17" fillId="0" borderId="0" xfId="2" applyFont="1"/>
    <xf numFmtId="4" fontId="12" fillId="0" borderId="0" xfId="0" applyNumberFormat="1" applyFont="1"/>
    <xf numFmtId="49" fontId="8" fillId="0" borderId="31" xfId="2" applyNumberFormat="1" applyFont="1" applyBorder="1"/>
    <xf numFmtId="0" fontId="18" fillId="0" borderId="6" xfId="0" applyFont="1" applyBorder="1"/>
    <xf numFmtId="0" fontId="19" fillId="0" borderId="0" xfId="0" applyFont="1" applyFill="1" applyBorder="1"/>
    <xf numFmtId="0" fontId="20" fillId="0" borderId="0" xfId="0" applyFont="1"/>
    <xf numFmtId="0" fontId="0" fillId="0" borderId="0" xfId="0" applyFill="1" applyBorder="1"/>
    <xf numFmtId="4" fontId="0" fillId="0" borderId="0" xfId="0" applyNumberFormat="1"/>
    <xf numFmtId="4" fontId="0" fillId="0" borderId="0" xfId="0" applyNumberFormat="1" applyFont="1" applyFill="1" applyBorder="1"/>
    <xf numFmtId="49" fontId="10" fillId="0" borderId="23" xfId="2" applyNumberFormat="1" applyFont="1" applyBorder="1" applyAlignment="1">
      <alignment wrapText="1"/>
    </xf>
    <xf numFmtId="49" fontId="10" fillId="0" borderId="24" xfId="2" applyNumberFormat="1" applyFont="1" applyBorder="1" applyAlignment="1">
      <alignment wrapText="1"/>
    </xf>
    <xf numFmtId="49" fontId="10" fillId="0" borderId="22" xfId="2" applyNumberFormat="1" applyFont="1" applyBorder="1" applyAlignment="1">
      <alignment wrapText="1"/>
    </xf>
    <xf numFmtId="4" fontId="22" fillId="0" borderId="5" xfId="1" applyNumberFormat="1" applyFont="1" applyBorder="1" applyAlignment="1">
      <alignment horizontal="right"/>
    </xf>
    <xf numFmtId="4" fontId="22" fillId="0" borderId="6" xfId="1" applyNumberFormat="1" applyFont="1" applyBorder="1" applyAlignment="1">
      <alignment horizontal="right"/>
    </xf>
    <xf numFmtId="0" fontId="5" fillId="0" borderId="12" xfId="2" applyFont="1" applyBorder="1"/>
    <xf numFmtId="49" fontId="8" fillId="0" borderId="13" xfId="2" applyNumberFormat="1" applyFont="1" applyBorder="1" applyAlignment="1">
      <alignment horizontal="center"/>
    </xf>
    <xf numFmtId="49" fontId="9" fillId="0" borderId="13" xfId="2" applyNumberFormat="1" applyFont="1" applyBorder="1" applyAlignment="1">
      <alignment horizontal="center"/>
    </xf>
    <xf numFmtId="49" fontId="9" fillId="0" borderId="14" xfId="2" applyNumberFormat="1" applyFont="1" applyBorder="1" applyAlignment="1">
      <alignment horizontal="center"/>
    </xf>
    <xf numFmtId="49" fontId="9" fillId="0" borderId="15" xfId="2" applyNumberFormat="1" applyFont="1" applyBorder="1" applyAlignment="1">
      <alignment horizontal="center"/>
    </xf>
    <xf numFmtId="4" fontId="16" fillId="0" borderId="5" xfId="0" applyNumberFormat="1" applyFont="1" applyBorder="1" applyAlignment="1">
      <alignment horizontal="right"/>
    </xf>
    <xf numFmtId="4" fontId="16" fillId="0" borderId="2" xfId="0" applyNumberFormat="1" applyFont="1" applyBorder="1" applyAlignment="1">
      <alignment horizontal="right"/>
    </xf>
    <xf numFmtId="4" fontId="22" fillId="0" borderId="2" xfId="1" applyNumberFormat="1" applyFont="1" applyBorder="1" applyAlignment="1">
      <alignment horizontal="right"/>
    </xf>
    <xf numFmtId="4" fontId="16" fillId="0" borderId="4" xfId="0" applyNumberFormat="1" applyFont="1" applyBorder="1" applyAlignment="1">
      <alignment horizontal="right"/>
    </xf>
    <xf numFmtId="4" fontId="16" fillId="0" borderId="4" xfId="0" applyNumberFormat="1" applyFont="1" applyBorder="1" applyAlignment="1"/>
    <xf numFmtId="49" fontId="21" fillId="0" borderId="14" xfId="2" applyNumberFormat="1" applyFont="1" applyBorder="1" applyAlignment="1">
      <alignment horizontal="center"/>
    </xf>
    <xf numFmtId="0" fontId="4" fillId="0" borderId="32" xfId="2" applyFont="1" applyBorder="1" applyAlignment="1">
      <alignment horizontal="center"/>
    </xf>
    <xf numFmtId="4" fontId="4" fillId="0" borderId="33" xfId="2" applyNumberFormat="1" applyFont="1" applyBorder="1" applyAlignment="1">
      <alignment horizontal="center"/>
    </xf>
    <xf numFmtId="4" fontId="4" fillId="0" borderId="34" xfId="2" applyNumberFormat="1" applyFont="1" applyBorder="1" applyAlignment="1">
      <alignment horizontal="center"/>
    </xf>
    <xf numFmtId="4" fontId="4" fillId="0" borderId="35" xfId="2" applyNumberFormat="1" applyFont="1" applyBorder="1" applyAlignment="1">
      <alignment horizontal="center"/>
    </xf>
    <xf numFmtId="4" fontId="4" fillId="0" borderId="36" xfId="2" applyNumberFormat="1" applyFont="1" applyBorder="1" applyAlignment="1">
      <alignment horizontal="center"/>
    </xf>
    <xf numFmtId="4" fontId="8" fillId="0" borderId="35" xfId="2" applyNumberFormat="1" applyFont="1" applyBorder="1" applyAlignment="1">
      <alignment horizontal="center"/>
    </xf>
    <xf numFmtId="4" fontId="9" fillId="0" borderId="36" xfId="2" applyNumberFormat="1" applyFont="1" applyBorder="1" applyAlignment="1">
      <alignment horizontal="center"/>
    </xf>
    <xf numFmtId="4" fontId="8" fillId="0" borderId="34" xfId="2" applyNumberFormat="1" applyFont="1" applyBorder="1" applyAlignment="1">
      <alignment horizontal="center"/>
    </xf>
    <xf numFmtId="4" fontId="9" fillId="0" borderId="34" xfId="2" applyNumberFormat="1" applyFont="1" applyBorder="1" applyAlignment="1">
      <alignment horizontal="center"/>
    </xf>
    <xf numFmtId="4" fontId="5" fillId="0" borderId="37" xfId="2" applyNumberFormat="1" applyFont="1" applyBorder="1" applyAlignment="1">
      <alignment horizontal="center"/>
    </xf>
    <xf numFmtId="49" fontId="4" fillId="0" borderId="20" xfId="2" applyNumberFormat="1" applyFont="1" applyBorder="1" applyAlignment="1">
      <alignment horizontal="center"/>
    </xf>
    <xf numFmtId="4" fontId="4" fillId="0" borderId="1" xfId="2" applyNumberFormat="1" applyFont="1" applyFill="1" applyBorder="1" applyAlignment="1">
      <alignment horizontal="center"/>
    </xf>
    <xf numFmtId="49" fontId="8" fillId="0" borderId="21" xfId="2" applyNumberFormat="1" applyFont="1" applyBorder="1" applyAlignment="1">
      <alignment horizontal="center"/>
    </xf>
    <xf numFmtId="4" fontId="4" fillId="0" borderId="32" xfId="2" applyNumberFormat="1" applyFont="1" applyBorder="1" applyAlignment="1">
      <alignment horizontal="center"/>
    </xf>
    <xf numFmtId="49" fontId="10" fillId="0" borderId="1" xfId="2" applyNumberFormat="1" applyFont="1" applyBorder="1"/>
    <xf numFmtId="49" fontId="10" fillId="0" borderId="2" xfId="2" applyNumberFormat="1" applyFont="1" applyBorder="1"/>
    <xf numFmtId="49" fontId="8" fillId="0" borderId="11" xfId="2" applyNumberFormat="1" applyFont="1" applyBorder="1"/>
    <xf numFmtId="4" fontId="18" fillId="0" borderId="38" xfId="0" applyNumberFormat="1" applyFont="1" applyBorder="1" applyAlignment="1">
      <alignment horizontal="left" wrapText="1"/>
    </xf>
    <xf numFmtId="0" fontId="4" fillId="0" borderId="38" xfId="0" applyFont="1" applyFill="1" applyBorder="1" applyAlignment="1">
      <alignment horizontal="left" wrapText="1"/>
    </xf>
    <xf numFmtId="4" fontId="22" fillId="0" borderId="38" xfId="1" applyNumberFormat="1" applyFont="1" applyBorder="1" applyAlignment="1">
      <alignment horizontal="right" wrapText="1"/>
    </xf>
    <xf numFmtId="4" fontId="4" fillId="0" borderId="39" xfId="1" applyNumberFormat="1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4" fillId="0" borderId="40" xfId="0" applyFont="1" applyFill="1" applyBorder="1"/>
    <xf numFmtId="4" fontId="22" fillId="0" borderId="40" xfId="1" applyNumberFormat="1" applyFont="1" applyBorder="1" applyAlignment="1">
      <alignment horizontal="right"/>
    </xf>
    <xf numFmtId="4" fontId="4" fillId="0" borderId="41" xfId="1" applyNumberFormat="1" applyFont="1" applyBorder="1" applyAlignment="1"/>
    <xf numFmtId="0" fontId="13" fillId="0" borderId="40" xfId="0" applyFont="1" applyBorder="1"/>
    <xf numFmtId="0" fontId="4" fillId="0" borderId="18" xfId="2" applyFont="1" applyFill="1" applyBorder="1" applyAlignment="1">
      <alignment horizontal="center"/>
    </xf>
    <xf numFmtId="0" fontId="4" fillId="0" borderId="17" xfId="2" applyFont="1" applyFill="1" applyBorder="1" applyAlignment="1">
      <alignment horizontal="center"/>
    </xf>
    <xf numFmtId="4" fontId="8" fillId="0" borderId="11" xfId="2" applyNumberFormat="1" applyFont="1" applyFill="1" applyBorder="1" applyAlignment="1">
      <alignment horizontal="center"/>
    </xf>
    <xf numFmtId="0" fontId="4" fillId="0" borderId="19" xfId="2" applyFont="1" applyFill="1" applyBorder="1" applyAlignment="1">
      <alignment horizontal="center"/>
    </xf>
    <xf numFmtId="4" fontId="8" fillId="0" borderId="36" xfId="2" applyNumberFormat="1" applyFont="1" applyBorder="1" applyAlignment="1">
      <alignment horizontal="center"/>
    </xf>
    <xf numFmtId="0" fontId="0" fillId="0" borderId="0" xfId="0" applyFill="1"/>
    <xf numFmtId="0" fontId="5" fillId="0" borderId="33" xfId="2" applyFont="1" applyBorder="1"/>
    <xf numFmtId="49" fontId="9" fillId="0" borderId="34" xfId="2" applyNumberFormat="1" applyFont="1" applyBorder="1" applyAlignment="1">
      <alignment horizontal="center"/>
    </xf>
    <xf numFmtId="49" fontId="9" fillId="0" borderId="36" xfId="2" applyNumberFormat="1" applyFont="1" applyBorder="1" applyAlignment="1">
      <alignment horizontal="center"/>
    </xf>
    <xf numFmtId="49" fontId="8" fillId="0" borderId="35" xfId="2" applyNumberFormat="1" applyFont="1" applyBorder="1" applyAlignment="1">
      <alignment horizontal="center"/>
    </xf>
    <xf numFmtId="49" fontId="8" fillId="0" borderId="36" xfId="2" applyNumberFormat="1" applyFont="1" applyBorder="1" applyAlignment="1">
      <alignment horizontal="center"/>
    </xf>
    <xf numFmtId="49" fontId="8" fillId="0" borderId="34" xfId="2" applyNumberFormat="1" applyFont="1" applyBorder="1" applyAlignment="1">
      <alignment horizontal="center"/>
    </xf>
    <xf numFmtId="49" fontId="9" fillId="0" borderId="35" xfId="2" applyNumberFormat="1" applyFont="1" applyBorder="1" applyAlignment="1">
      <alignment horizontal="center"/>
    </xf>
    <xf numFmtId="49" fontId="21" fillId="0" borderId="36" xfId="2" applyNumberFormat="1" applyFont="1" applyBorder="1" applyAlignment="1">
      <alignment horizontal="center"/>
    </xf>
    <xf numFmtId="49" fontId="8" fillId="0" borderId="37" xfId="2" applyNumberFormat="1" applyFont="1" applyBorder="1"/>
    <xf numFmtId="49" fontId="4" fillId="0" borderId="16" xfId="2" applyNumberFormat="1" applyFont="1" applyBorder="1" applyAlignment="1">
      <alignment horizontal="center"/>
    </xf>
    <xf numFmtId="4" fontId="4" fillId="0" borderId="3" xfId="2" applyNumberFormat="1" applyFont="1" applyFill="1" applyBorder="1" applyAlignment="1">
      <alignment horizontal="center"/>
    </xf>
    <xf numFmtId="0" fontId="4" fillId="0" borderId="13" xfId="2" applyFont="1" applyBorder="1" applyAlignment="1">
      <alignment wrapText="1"/>
    </xf>
    <xf numFmtId="4" fontId="9" fillId="0" borderId="35" xfId="2" applyNumberFormat="1" applyFont="1" applyBorder="1" applyAlignment="1">
      <alignment horizontal="center"/>
    </xf>
    <xf numFmtId="0" fontId="23" fillId="0" borderId="0" xfId="0" applyFont="1"/>
    <xf numFmtId="49" fontId="9" fillId="0" borderId="21" xfId="2" applyNumberFormat="1" applyFont="1" applyBorder="1" applyAlignment="1">
      <alignment horizontal="center"/>
    </xf>
    <xf numFmtId="49" fontId="9" fillId="0" borderId="2" xfId="2" applyNumberFormat="1" applyFont="1" applyBorder="1"/>
    <xf numFmtId="49" fontId="8" fillId="0" borderId="7" xfId="2" applyNumberFormat="1" applyFont="1" applyBorder="1"/>
    <xf numFmtId="49" fontId="8" fillId="0" borderId="2" xfId="2" applyNumberFormat="1" applyFont="1" applyBorder="1"/>
    <xf numFmtId="0" fontId="24" fillId="0" borderId="0" xfId="0" applyFont="1" applyAlignment="1">
      <alignment horizontal="right"/>
    </xf>
    <xf numFmtId="0" fontId="24" fillId="0" borderId="0" xfId="0" applyFont="1"/>
    <xf numFmtId="0" fontId="4" fillId="0" borderId="16" xfId="2" applyFont="1" applyFill="1" applyBorder="1" applyAlignment="1">
      <alignment horizontal="center"/>
    </xf>
    <xf numFmtId="0" fontId="5" fillId="0" borderId="0" xfId="2" applyFont="1" applyFill="1" applyBorder="1"/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showGridLines="0" tabSelected="1" workbookViewId="0">
      <selection activeCell="A42" sqref="A42"/>
    </sheetView>
  </sheetViews>
  <sheetFormatPr defaultRowHeight="15" x14ac:dyDescent="0.25"/>
  <cols>
    <col min="1" max="1" width="17.42578125" customWidth="1"/>
    <col min="2" max="2" width="9.5703125" customWidth="1"/>
    <col min="3" max="3" width="10" customWidth="1"/>
    <col min="4" max="4" width="40.42578125" customWidth="1"/>
  </cols>
  <sheetData>
    <row r="1" spans="1:4" x14ac:dyDescent="0.25">
      <c r="A1" s="44"/>
      <c r="B1" s="44" t="s">
        <v>53</v>
      </c>
      <c r="C1" s="38"/>
    </row>
    <row r="2" spans="1:4" x14ac:dyDescent="0.25">
      <c r="A2" s="38" t="s">
        <v>125</v>
      </c>
      <c r="B2" s="38"/>
      <c r="C2" s="38"/>
    </row>
    <row r="3" spans="1:4" ht="15.75" thickBot="1" x14ac:dyDescent="0.3"/>
    <row r="4" spans="1:4" ht="15.75" thickBot="1" x14ac:dyDescent="0.3">
      <c r="A4" s="76" t="s">
        <v>0</v>
      </c>
      <c r="B4" s="76" t="s">
        <v>88</v>
      </c>
      <c r="C4" s="76" t="s">
        <v>1</v>
      </c>
      <c r="D4" s="76" t="s">
        <v>2</v>
      </c>
    </row>
    <row r="5" spans="1:4" x14ac:dyDescent="0.25">
      <c r="A5" s="77" t="s">
        <v>3</v>
      </c>
      <c r="B5" s="78"/>
      <c r="C5" s="78"/>
      <c r="D5" s="78"/>
    </row>
    <row r="6" spans="1:4" x14ac:dyDescent="0.25">
      <c r="A6" s="79" t="s">
        <v>4</v>
      </c>
      <c r="B6" s="80">
        <v>115000</v>
      </c>
      <c r="C6" s="81">
        <v>134600</v>
      </c>
      <c r="D6" s="66" t="s">
        <v>94</v>
      </c>
    </row>
    <row r="7" spans="1:4" x14ac:dyDescent="0.25">
      <c r="A7" s="79" t="s">
        <v>5</v>
      </c>
      <c r="B7" s="80">
        <v>60000</v>
      </c>
      <c r="C7" s="81">
        <f>19100+25450</f>
        <v>44550</v>
      </c>
      <c r="D7" s="66"/>
    </row>
    <row r="8" spans="1:4" x14ac:dyDescent="0.25">
      <c r="A8" s="79" t="s">
        <v>6</v>
      </c>
      <c r="B8" s="81">
        <v>1000</v>
      </c>
      <c r="C8" s="81">
        <v>711</v>
      </c>
      <c r="D8" s="66"/>
    </row>
    <row r="9" spans="1:4" x14ac:dyDescent="0.25">
      <c r="A9" s="82" t="s">
        <v>47</v>
      </c>
      <c r="B9" s="81">
        <v>18000</v>
      </c>
      <c r="C9" s="81">
        <v>13236</v>
      </c>
      <c r="D9" s="66"/>
    </row>
    <row r="10" spans="1:4" x14ac:dyDescent="0.25">
      <c r="A10" s="83" t="s">
        <v>57</v>
      </c>
      <c r="B10" s="81">
        <v>6000</v>
      </c>
      <c r="C10" s="81">
        <v>7800</v>
      </c>
      <c r="D10" s="66"/>
    </row>
    <row r="11" spans="1:4" ht="15.75" thickBot="1" x14ac:dyDescent="0.3">
      <c r="A11" s="84" t="s">
        <v>58</v>
      </c>
      <c r="B11" s="85">
        <v>1000</v>
      </c>
      <c r="C11" s="86">
        <v>600</v>
      </c>
      <c r="D11" s="68" t="s">
        <v>118</v>
      </c>
    </row>
    <row r="12" spans="1:4" x14ac:dyDescent="0.25">
      <c r="A12" s="87" t="s">
        <v>119</v>
      </c>
      <c r="B12" s="122">
        <f>SUM(B6:B11)</f>
        <v>201000</v>
      </c>
      <c r="C12" s="122">
        <f>SUM(C6:C11)</f>
        <v>201497</v>
      </c>
      <c r="D12" s="60"/>
    </row>
    <row r="13" spans="1:4" x14ac:dyDescent="0.25">
      <c r="A13" s="87" t="s">
        <v>54</v>
      </c>
      <c r="B13" s="122">
        <v>1000</v>
      </c>
      <c r="C13" s="123">
        <v>0</v>
      </c>
      <c r="D13" s="60"/>
    </row>
    <row r="14" spans="1:4" x14ac:dyDescent="0.25">
      <c r="A14" s="87" t="s">
        <v>68</v>
      </c>
      <c r="B14" s="122">
        <v>23000</v>
      </c>
      <c r="C14" s="123">
        <v>0</v>
      </c>
      <c r="D14" s="60" t="s">
        <v>92</v>
      </c>
    </row>
    <row r="15" spans="1:4" ht="15.75" thickBot="1" x14ac:dyDescent="0.3">
      <c r="A15" s="82" t="s">
        <v>93</v>
      </c>
      <c r="B15" s="115">
        <v>505500</v>
      </c>
      <c r="C15" s="124">
        <v>505558.53</v>
      </c>
      <c r="D15" s="60"/>
    </row>
    <row r="16" spans="1:4" s="43" customFormat="1" ht="15.75" thickBot="1" x14ac:dyDescent="0.3">
      <c r="A16" s="88" t="s">
        <v>48</v>
      </c>
      <c r="B16" s="89">
        <f>SUM(B12:B15)</f>
        <v>730500</v>
      </c>
      <c r="C16" s="90">
        <f>SUM(C12:C15)</f>
        <v>707055.53</v>
      </c>
      <c r="D16" s="91"/>
    </row>
    <row r="17" spans="1:4" ht="15.75" thickTop="1" x14ac:dyDescent="0.25">
      <c r="A17" s="92" t="s">
        <v>7</v>
      </c>
      <c r="B17" s="93"/>
      <c r="C17" s="94"/>
      <c r="D17" s="60"/>
    </row>
    <row r="18" spans="1:4" x14ac:dyDescent="0.25">
      <c r="A18" s="87" t="s">
        <v>59</v>
      </c>
      <c r="B18" s="115">
        <v>80000</v>
      </c>
      <c r="C18" s="95">
        <v>30881</v>
      </c>
      <c r="D18" s="60"/>
    </row>
    <row r="19" spans="1:4" x14ac:dyDescent="0.25">
      <c r="A19" s="150" t="s">
        <v>60</v>
      </c>
      <c r="B19" s="151">
        <v>4000</v>
      </c>
      <c r="C19" s="152">
        <v>119</v>
      </c>
      <c r="D19" s="153"/>
    </row>
    <row r="20" spans="1:4" x14ac:dyDescent="0.25">
      <c r="A20" s="87" t="s">
        <v>61</v>
      </c>
      <c r="B20" s="115">
        <v>50000</v>
      </c>
      <c r="C20" s="95">
        <v>38305.96</v>
      </c>
      <c r="D20" s="149" t="s">
        <v>95</v>
      </c>
    </row>
    <row r="21" spans="1:4" ht="24.75" customHeight="1" x14ac:dyDescent="0.25">
      <c r="A21" s="146" t="s">
        <v>62</v>
      </c>
      <c r="B21" s="147">
        <v>54000</v>
      </c>
      <c r="C21" s="148">
        <v>10000</v>
      </c>
      <c r="D21" s="145" t="s">
        <v>122</v>
      </c>
    </row>
    <row r="22" spans="1:4" x14ac:dyDescent="0.25">
      <c r="A22" s="87" t="s">
        <v>63</v>
      </c>
      <c r="B22" s="115">
        <v>5000</v>
      </c>
      <c r="C22" s="95">
        <v>2456</v>
      </c>
      <c r="D22" s="60"/>
    </row>
    <row r="23" spans="1:4" x14ac:dyDescent="0.25">
      <c r="A23" s="87" t="s">
        <v>64</v>
      </c>
      <c r="B23" s="115">
        <v>35000</v>
      </c>
      <c r="C23" s="95">
        <v>32150</v>
      </c>
      <c r="D23" s="60"/>
    </row>
    <row r="24" spans="1:4" x14ac:dyDescent="0.25">
      <c r="A24" s="87" t="s">
        <v>65</v>
      </c>
      <c r="B24" s="115">
        <v>25000</v>
      </c>
      <c r="C24" s="95">
        <v>0</v>
      </c>
      <c r="D24" s="39"/>
    </row>
    <row r="25" spans="1:4" x14ac:dyDescent="0.25">
      <c r="A25" s="87" t="s">
        <v>66</v>
      </c>
      <c r="B25" s="115">
        <v>0</v>
      </c>
      <c r="C25" s="95">
        <v>0</v>
      </c>
      <c r="D25" s="60"/>
    </row>
    <row r="26" spans="1:4" ht="15.75" thickBot="1" x14ac:dyDescent="0.3">
      <c r="A26" s="96" t="s">
        <v>67</v>
      </c>
      <c r="B26" s="116">
        <v>15000</v>
      </c>
      <c r="C26" s="97">
        <v>20817</v>
      </c>
      <c r="D26" s="106" t="s">
        <v>96</v>
      </c>
    </row>
    <row r="27" spans="1:4" x14ac:dyDescent="0.25">
      <c r="A27" s="98" t="s">
        <v>49</v>
      </c>
      <c r="B27" s="125">
        <f>SUM(B18:B26)</f>
        <v>268000</v>
      </c>
      <c r="C27" s="126">
        <f>SUM(C18:C26)</f>
        <v>134728.95999999999</v>
      </c>
      <c r="D27" s="78"/>
    </row>
    <row r="28" spans="1:4" ht="15.75" thickBot="1" x14ac:dyDescent="0.3">
      <c r="A28" s="92" t="s">
        <v>50</v>
      </c>
      <c r="B28" s="94"/>
      <c r="C28" s="99">
        <f>SUM(C27)</f>
        <v>134728.95999999999</v>
      </c>
      <c r="D28" s="60"/>
    </row>
    <row r="29" spans="1:4" ht="15.75" thickBot="1" x14ac:dyDescent="0.3">
      <c r="A29" s="100" t="s">
        <v>51</v>
      </c>
      <c r="B29" s="101">
        <f>SUM(B16-B27)</f>
        <v>462500</v>
      </c>
      <c r="C29" s="101">
        <f>SUM(C16-C28)</f>
        <v>572326.57000000007</v>
      </c>
      <c r="D29" s="102"/>
    </row>
    <row r="31" spans="1:4" x14ac:dyDescent="0.25">
      <c r="A31" s="38" t="s">
        <v>52</v>
      </c>
      <c r="D31" s="108"/>
    </row>
    <row r="32" spans="1:4" x14ac:dyDescent="0.25">
      <c r="A32" s="40" t="s">
        <v>127</v>
      </c>
      <c r="C32" s="104">
        <v>506418.57</v>
      </c>
    </row>
    <row r="33" spans="1:5" x14ac:dyDescent="0.25">
      <c r="A33" s="40" t="s">
        <v>8</v>
      </c>
      <c r="C33" s="53">
        <v>18908</v>
      </c>
      <c r="D33" s="49"/>
    </row>
    <row r="34" spans="1:5" x14ac:dyDescent="0.25">
      <c r="A34" s="40" t="s">
        <v>120</v>
      </c>
      <c r="C34" s="53">
        <v>47000</v>
      </c>
      <c r="D34" s="109" t="s">
        <v>121</v>
      </c>
    </row>
    <row r="35" spans="1:5" x14ac:dyDescent="0.25">
      <c r="A35" s="40"/>
      <c r="C35" s="53"/>
      <c r="D35" s="109"/>
    </row>
    <row r="36" spans="1:5" x14ac:dyDescent="0.25">
      <c r="A36" s="41" t="s">
        <v>128</v>
      </c>
      <c r="C36" s="42">
        <f>SUM(C32:C34)</f>
        <v>572326.57000000007</v>
      </c>
      <c r="D36" s="109"/>
    </row>
    <row r="37" spans="1:5" x14ac:dyDescent="0.25">
      <c r="A37" s="41"/>
      <c r="B37" s="49"/>
      <c r="C37" s="50"/>
    </row>
    <row r="38" spans="1:5" x14ac:dyDescent="0.25">
      <c r="A38" s="107"/>
      <c r="B38" s="51"/>
      <c r="C38" s="52"/>
      <c r="D38" s="109"/>
    </row>
    <row r="39" spans="1:5" x14ac:dyDescent="0.25">
      <c r="D39" s="109"/>
    </row>
    <row r="40" spans="1:5" x14ac:dyDescent="0.25">
      <c r="E40" s="110"/>
    </row>
    <row r="41" spans="1:5" x14ac:dyDescent="0.25">
      <c r="A41" s="61" t="s">
        <v>129</v>
      </c>
      <c r="E41" s="110"/>
    </row>
    <row r="42" spans="1:5" x14ac:dyDescent="0.25">
      <c r="A42" s="61" t="s">
        <v>55</v>
      </c>
      <c r="E42" s="111"/>
    </row>
    <row r="43" spans="1:5" x14ac:dyDescent="0.25">
      <c r="E43" s="111"/>
    </row>
  </sheetData>
  <pageMargins left="0.70866141732283472" right="0.70866141732283472" top="0.78740157480314965" bottom="0.78740157480314965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showGridLines="0" workbookViewId="0">
      <selection activeCell="C14" sqref="C14"/>
    </sheetView>
  </sheetViews>
  <sheetFormatPr defaultRowHeight="15" x14ac:dyDescent="0.25"/>
  <cols>
    <col min="1" max="1" width="14.5703125" customWidth="1"/>
    <col min="2" max="2" width="8.5703125" customWidth="1"/>
    <col min="4" max="4" width="9.42578125" customWidth="1"/>
    <col min="5" max="5" width="10" customWidth="1"/>
    <col min="6" max="6" width="9.42578125" customWidth="1"/>
    <col min="7" max="7" width="33.28515625" customWidth="1"/>
  </cols>
  <sheetData>
    <row r="1" spans="1:9" x14ac:dyDescent="0.25">
      <c r="A1" s="1" t="s">
        <v>9</v>
      </c>
      <c r="B1" s="5" t="s">
        <v>10</v>
      </c>
      <c r="C1" s="6"/>
      <c r="D1" s="6"/>
      <c r="E1" s="6"/>
      <c r="F1" s="6"/>
      <c r="G1" s="6"/>
    </row>
    <row r="2" spans="1:9" x14ac:dyDescent="0.25">
      <c r="A2" s="1"/>
      <c r="B2" s="6"/>
      <c r="C2" s="5" t="s">
        <v>126</v>
      </c>
      <c r="D2" s="6"/>
      <c r="E2" s="6"/>
      <c r="F2" s="6"/>
      <c r="G2" s="6"/>
    </row>
    <row r="3" spans="1:9" ht="15.75" thickBot="1" x14ac:dyDescent="0.3">
      <c r="A3" s="1"/>
      <c r="B3" s="1"/>
      <c r="C3" s="1"/>
      <c r="D3" s="1"/>
      <c r="E3" s="1"/>
      <c r="F3" s="1"/>
      <c r="G3" s="103"/>
    </row>
    <row r="4" spans="1:9" ht="15.75" thickBot="1" x14ac:dyDescent="0.3">
      <c r="A4" s="9"/>
      <c r="B4" s="10" t="s">
        <v>11</v>
      </c>
      <c r="C4" s="10"/>
      <c r="D4" s="11"/>
      <c r="E4" s="37"/>
      <c r="F4" s="37" t="s">
        <v>12</v>
      </c>
      <c r="G4" s="11"/>
    </row>
    <row r="5" spans="1:9" x14ac:dyDescent="0.25">
      <c r="A5" s="29" t="s">
        <v>13</v>
      </c>
      <c r="B5" s="30" t="s">
        <v>14</v>
      </c>
      <c r="C5" s="27" t="s">
        <v>15</v>
      </c>
      <c r="D5" s="28" t="s">
        <v>56</v>
      </c>
      <c r="E5" s="128" t="s">
        <v>16</v>
      </c>
      <c r="F5" s="128" t="s">
        <v>17</v>
      </c>
      <c r="G5" s="28" t="s">
        <v>2</v>
      </c>
    </row>
    <row r="6" spans="1:9" ht="15.75" thickBot="1" x14ac:dyDescent="0.3">
      <c r="A6" s="15"/>
      <c r="B6" s="19"/>
      <c r="C6" s="25"/>
      <c r="D6" s="67" t="s">
        <v>18</v>
      </c>
      <c r="E6" s="160"/>
      <c r="F6" s="129" t="s">
        <v>18</v>
      </c>
      <c r="G6" s="8"/>
    </row>
    <row r="7" spans="1:9" x14ac:dyDescent="0.25">
      <c r="A7" s="171" t="s">
        <v>19</v>
      </c>
      <c r="B7" s="20" t="s">
        <v>20</v>
      </c>
      <c r="C7" s="155">
        <v>29</v>
      </c>
      <c r="D7" s="54">
        <v>5800</v>
      </c>
      <c r="E7" s="174" t="s">
        <v>103</v>
      </c>
      <c r="F7" s="130">
        <v>4896</v>
      </c>
      <c r="G7" s="175" t="s">
        <v>104</v>
      </c>
    </row>
    <row r="8" spans="1:9" ht="15.75" thickBot="1" x14ac:dyDescent="0.3">
      <c r="A8" s="48"/>
      <c r="B8" s="20"/>
      <c r="C8" s="155"/>
      <c r="D8" s="54"/>
      <c r="E8" s="71" t="s">
        <v>115</v>
      </c>
      <c r="F8" s="130"/>
      <c r="G8" s="35"/>
      <c r="H8" s="173"/>
    </row>
    <row r="9" spans="1:9" ht="15.75" thickTop="1" x14ac:dyDescent="0.25">
      <c r="A9" s="18" t="s">
        <v>21</v>
      </c>
      <c r="B9" s="22" t="s">
        <v>22</v>
      </c>
      <c r="C9" s="157">
        <v>22</v>
      </c>
      <c r="D9" s="55">
        <v>4400</v>
      </c>
      <c r="E9" s="165" t="s">
        <v>101</v>
      </c>
      <c r="F9" s="131"/>
      <c r="G9" s="46"/>
    </row>
    <row r="10" spans="1:9" ht="15.75" thickBot="1" x14ac:dyDescent="0.3">
      <c r="A10" s="17"/>
      <c r="B10" s="21"/>
      <c r="C10" s="154"/>
      <c r="D10" s="56"/>
      <c r="E10" s="162"/>
      <c r="F10" s="132"/>
      <c r="G10" s="35"/>
    </row>
    <row r="11" spans="1:9" ht="15.75" thickTop="1" x14ac:dyDescent="0.25">
      <c r="A11" s="18" t="s">
        <v>23</v>
      </c>
      <c r="B11" s="22" t="s">
        <v>24</v>
      </c>
      <c r="C11" s="157">
        <v>32</v>
      </c>
      <c r="D11" s="156">
        <v>6400</v>
      </c>
      <c r="E11" s="163" t="s">
        <v>98</v>
      </c>
      <c r="F11" s="131">
        <v>1360</v>
      </c>
      <c r="G11" s="143"/>
    </row>
    <row r="12" spans="1:9" ht="15.75" thickBot="1" x14ac:dyDescent="0.3">
      <c r="A12" s="16"/>
      <c r="B12" s="23"/>
      <c r="C12" s="155"/>
      <c r="D12" s="57"/>
      <c r="E12" s="164" t="s">
        <v>114</v>
      </c>
      <c r="F12" s="132"/>
      <c r="G12" s="7" t="s">
        <v>69</v>
      </c>
    </row>
    <row r="13" spans="1:9" ht="15.75" thickTop="1" x14ac:dyDescent="0.25">
      <c r="A13" s="18" t="s">
        <v>25</v>
      </c>
      <c r="B13" s="22" t="s">
        <v>26</v>
      </c>
      <c r="C13" s="157">
        <v>48</v>
      </c>
      <c r="D13" s="55">
        <v>9600</v>
      </c>
      <c r="E13" s="165" t="s">
        <v>113</v>
      </c>
      <c r="F13" s="131"/>
      <c r="G13" s="65"/>
    </row>
    <row r="14" spans="1:9" ht="15.75" thickBot="1" x14ac:dyDescent="0.3">
      <c r="A14" s="17"/>
      <c r="B14" s="24"/>
      <c r="C14" s="154"/>
      <c r="D14" s="56"/>
      <c r="E14" s="164"/>
      <c r="F14" s="132"/>
      <c r="G14" s="12"/>
    </row>
    <row r="15" spans="1:9" ht="15.75" thickTop="1" x14ac:dyDescent="0.25">
      <c r="A15" s="18" t="s">
        <v>27</v>
      </c>
      <c r="B15" s="22" t="s">
        <v>28</v>
      </c>
      <c r="C15" s="157">
        <v>34</v>
      </c>
      <c r="D15" s="55">
        <v>6800</v>
      </c>
      <c r="E15" s="163" t="s">
        <v>107</v>
      </c>
      <c r="F15" s="131"/>
      <c r="G15" s="46"/>
    </row>
    <row r="16" spans="1:9" ht="15.75" thickBot="1" x14ac:dyDescent="0.3">
      <c r="A16" s="17"/>
      <c r="B16" s="24"/>
      <c r="C16" s="154"/>
      <c r="D16" s="56"/>
      <c r="E16" s="164"/>
      <c r="F16" s="132"/>
      <c r="G16" s="14"/>
      <c r="H16" s="173"/>
      <c r="I16" s="173"/>
    </row>
    <row r="17" spans="1:8" ht="15.75" thickTop="1" x14ac:dyDescent="0.25">
      <c r="A17" s="18" t="s">
        <v>29</v>
      </c>
      <c r="B17" s="22" t="s">
        <v>30</v>
      </c>
      <c r="C17" s="157">
        <v>1</v>
      </c>
      <c r="D17" s="55">
        <v>200</v>
      </c>
      <c r="E17" s="163"/>
      <c r="F17" s="133"/>
      <c r="G17" s="144" t="s">
        <v>117</v>
      </c>
    </row>
    <row r="18" spans="1:8" x14ac:dyDescent="0.25">
      <c r="A18" s="16"/>
      <c r="B18" s="20"/>
      <c r="C18" s="155">
        <v>34</v>
      </c>
      <c r="D18" s="54">
        <v>6800</v>
      </c>
      <c r="E18" s="165" t="s">
        <v>111</v>
      </c>
      <c r="F18" s="135"/>
      <c r="G18" s="177"/>
    </row>
    <row r="19" spans="1:8" ht="15.75" thickBot="1" x14ac:dyDescent="0.3">
      <c r="A19" s="17"/>
      <c r="B19" s="24"/>
      <c r="C19" s="154"/>
      <c r="D19" s="56"/>
      <c r="E19" s="164"/>
      <c r="F19" s="132"/>
      <c r="G19" s="63"/>
      <c r="H19" s="173"/>
    </row>
    <row r="20" spans="1:8" ht="15.75" thickTop="1" x14ac:dyDescent="0.25">
      <c r="A20" s="18" t="s">
        <v>31</v>
      </c>
      <c r="B20" s="22" t="s">
        <v>32</v>
      </c>
      <c r="C20" s="157">
        <v>65</v>
      </c>
      <c r="D20" s="55">
        <v>13000</v>
      </c>
      <c r="E20" s="163" t="s">
        <v>99</v>
      </c>
      <c r="F20" s="131">
        <v>1600</v>
      </c>
      <c r="G20" s="13"/>
    </row>
    <row r="21" spans="1:8" ht="15.75" thickBot="1" x14ac:dyDescent="0.3">
      <c r="A21" s="17"/>
      <c r="B21" s="24"/>
      <c r="C21" s="154"/>
      <c r="D21" s="56"/>
      <c r="E21" s="164"/>
      <c r="F21" s="132"/>
      <c r="G21" s="59"/>
    </row>
    <row r="22" spans="1:8" ht="15.75" thickTop="1" x14ac:dyDescent="0.25">
      <c r="A22" s="18" t="s">
        <v>33</v>
      </c>
      <c r="B22" s="22" t="s">
        <v>34</v>
      </c>
      <c r="C22" s="157">
        <v>120</v>
      </c>
      <c r="D22" s="55">
        <v>24000</v>
      </c>
      <c r="E22" s="163" t="s">
        <v>102</v>
      </c>
      <c r="F22" s="131">
        <v>1480</v>
      </c>
      <c r="G22" s="144" t="s">
        <v>123</v>
      </c>
    </row>
    <row r="23" spans="1:8" ht="15.75" thickBot="1" x14ac:dyDescent="0.3">
      <c r="A23" s="17"/>
      <c r="B23" s="24"/>
      <c r="C23" s="154"/>
      <c r="D23" s="56"/>
      <c r="E23" s="164" t="s">
        <v>112</v>
      </c>
      <c r="F23" s="158"/>
      <c r="G23" s="176" t="s">
        <v>69</v>
      </c>
    </row>
    <row r="24" spans="1:8" ht="15.75" thickTop="1" x14ac:dyDescent="0.25">
      <c r="A24" s="18" t="s">
        <v>35</v>
      </c>
      <c r="B24" s="22" t="s">
        <v>36</v>
      </c>
      <c r="C24" s="157">
        <v>29</v>
      </c>
      <c r="D24" s="58">
        <v>5800</v>
      </c>
      <c r="E24" s="163" t="s">
        <v>111</v>
      </c>
      <c r="F24" s="131"/>
      <c r="G24" s="70"/>
    </row>
    <row r="25" spans="1:8" ht="15.75" thickBot="1" x14ac:dyDescent="0.3">
      <c r="A25" s="16"/>
      <c r="B25" s="20"/>
      <c r="C25" s="155"/>
      <c r="D25" s="62"/>
      <c r="E25" s="165"/>
      <c r="F25" s="135"/>
      <c r="G25" s="45"/>
    </row>
    <row r="26" spans="1:8" ht="15.75" thickTop="1" x14ac:dyDescent="0.25">
      <c r="A26" s="18" t="s">
        <v>37</v>
      </c>
      <c r="B26" s="22" t="s">
        <v>38</v>
      </c>
      <c r="C26" s="157">
        <v>61</v>
      </c>
      <c r="D26" s="55">
        <v>12200</v>
      </c>
      <c r="E26" s="163" t="s">
        <v>108</v>
      </c>
      <c r="F26" s="133">
        <v>1100</v>
      </c>
      <c r="G26" s="70"/>
    </row>
    <row r="27" spans="1:8" ht="15.75" thickBot="1" x14ac:dyDescent="0.3">
      <c r="A27" s="16"/>
      <c r="B27" s="20"/>
      <c r="C27" s="155"/>
      <c r="D27" s="54"/>
      <c r="E27" s="165"/>
      <c r="F27" s="130"/>
      <c r="G27" s="7"/>
    </row>
    <row r="28" spans="1:8" ht="11.25" customHeight="1" thickTop="1" x14ac:dyDescent="0.25">
      <c r="A28" s="18" t="s">
        <v>39</v>
      </c>
      <c r="B28" s="22" t="s">
        <v>40</v>
      </c>
      <c r="C28" s="157">
        <v>81</v>
      </c>
      <c r="D28" s="55">
        <v>16200</v>
      </c>
      <c r="E28" s="163" t="s">
        <v>100</v>
      </c>
      <c r="F28" s="131">
        <v>1740</v>
      </c>
      <c r="G28" s="112"/>
    </row>
    <row r="29" spans="1:8" ht="12" customHeight="1" thickBot="1" x14ac:dyDescent="0.3">
      <c r="A29" s="16"/>
      <c r="B29" s="20"/>
      <c r="C29" s="155"/>
      <c r="D29" s="54"/>
      <c r="E29" s="167"/>
      <c r="F29" s="134"/>
      <c r="G29" s="114"/>
    </row>
    <row r="30" spans="1:8" ht="9" hidden="1" customHeight="1" thickTop="1" thickBot="1" x14ac:dyDescent="0.3">
      <c r="A30" s="16"/>
      <c r="B30" s="20"/>
      <c r="C30" s="155"/>
      <c r="D30" s="54"/>
      <c r="E30" s="161"/>
      <c r="F30" s="136"/>
      <c r="G30" s="113"/>
    </row>
    <row r="31" spans="1:8" ht="16.5" customHeight="1" thickTop="1" x14ac:dyDescent="0.25">
      <c r="A31" s="18" t="s">
        <v>41</v>
      </c>
      <c r="B31" s="22" t="s">
        <v>42</v>
      </c>
      <c r="C31" s="157">
        <v>70</v>
      </c>
      <c r="D31" s="55">
        <v>14000</v>
      </c>
      <c r="E31" s="166" t="s">
        <v>105</v>
      </c>
      <c r="F31" s="172"/>
      <c r="G31" s="70" t="s">
        <v>106</v>
      </c>
    </row>
    <row r="32" spans="1:8" ht="16.5" customHeight="1" thickBot="1" x14ac:dyDescent="0.3">
      <c r="A32" s="17"/>
      <c r="B32" s="21"/>
      <c r="C32" s="154"/>
      <c r="D32" s="56"/>
      <c r="E32" s="164" t="s">
        <v>116</v>
      </c>
      <c r="F32" s="132"/>
      <c r="G32" s="35"/>
      <c r="H32" s="173"/>
    </row>
    <row r="33" spans="1:8" ht="15.75" thickTop="1" x14ac:dyDescent="0.25">
      <c r="A33" s="16" t="s">
        <v>43</v>
      </c>
      <c r="B33" s="20" t="s">
        <v>44</v>
      </c>
      <c r="C33" s="155">
        <v>47</v>
      </c>
      <c r="D33" s="54">
        <v>9400</v>
      </c>
      <c r="E33" s="165" t="s">
        <v>124</v>
      </c>
      <c r="F33" s="130">
        <v>1060</v>
      </c>
      <c r="G33" s="64"/>
    </row>
    <row r="34" spans="1:8" ht="15.75" thickBot="1" x14ac:dyDescent="0.3">
      <c r="A34" s="15"/>
      <c r="B34" s="169"/>
      <c r="C34" s="180"/>
      <c r="D34" s="170"/>
      <c r="E34" s="161" t="s">
        <v>109</v>
      </c>
      <c r="F34" s="130"/>
      <c r="G34" s="64" t="s">
        <v>110</v>
      </c>
      <c r="H34" s="178"/>
    </row>
    <row r="35" spans="1:8" ht="15.75" thickBot="1" x14ac:dyDescent="0.3">
      <c r="A35" s="72" t="s">
        <v>45</v>
      </c>
      <c r="B35" s="73"/>
      <c r="C35" s="36">
        <f>C7+C9+C11+C13+C15+C17+C18+C20+C22+C24+C26+C28+C31+C33</f>
        <v>673</v>
      </c>
      <c r="D35" s="74">
        <f>SUM(D7:D34)</f>
        <v>134600</v>
      </c>
      <c r="E35" s="168"/>
      <c r="F35" s="137">
        <f>SUM(F7:F33)</f>
        <v>13236</v>
      </c>
      <c r="G35" s="75"/>
      <c r="H35" s="179"/>
    </row>
    <row r="36" spans="1:8" x14ac:dyDescent="0.25">
      <c r="A36" s="2"/>
      <c r="B36" s="3"/>
      <c r="C36" s="2"/>
      <c r="D36" s="4"/>
      <c r="E36" s="3"/>
      <c r="F36" s="4"/>
      <c r="G36" s="3"/>
    </row>
    <row r="37" spans="1:8" x14ac:dyDescent="0.25">
      <c r="A37" s="31" t="s">
        <v>97</v>
      </c>
      <c r="B37" s="32"/>
      <c r="C37" s="31"/>
      <c r="D37" s="33"/>
      <c r="E37" s="32"/>
      <c r="F37" s="33"/>
      <c r="G37" s="32"/>
    </row>
    <row r="38" spans="1:8" x14ac:dyDescent="0.25">
      <c r="A38" s="31" t="s">
        <v>46</v>
      </c>
      <c r="B38" s="32"/>
      <c r="C38" s="31"/>
      <c r="D38" s="33"/>
      <c r="E38" s="32"/>
      <c r="F38" s="33"/>
      <c r="G38" s="32"/>
    </row>
    <row r="39" spans="1:8" x14ac:dyDescent="0.25">
      <c r="A39" s="181"/>
      <c r="B39" s="159"/>
      <c r="C39" s="159"/>
    </row>
    <row r="40" spans="1:8" x14ac:dyDescent="0.25">
      <c r="C40" s="159"/>
      <c r="D40" s="159"/>
      <c r="E40" s="159"/>
    </row>
  </sheetData>
  <pageMargins left="0.70866141732283472" right="0.70866141732283472" top="0.78740157480314965" bottom="0.78740157480314965" header="0.31496062992125984" footer="0.31496062992125984"/>
  <pageSetup paperSize="9" scale="9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I15" sqref="I15"/>
    </sheetView>
  </sheetViews>
  <sheetFormatPr defaultRowHeight="15" x14ac:dyDescent="0.25"/>
  <cols>
    <col min="1" max="1" width="14.5703125" customWidth="1"/>
    <col min="2" max="2" width="8.5703125" customWidth="1"/>
    <col min="4" max="4" width="9.85546875" customWidth="1"/>
    <col min="5" max="5" width="8.85546875" customWidth="1"/>
    <col min="6" max="6" width="9.42578125" customWidth="1"/>
    <col min="7" max="7" width="33.28515625" customWidth="1"/>
  </cols>
  <sheetData>
    <row r="1" spans="1:7" x14ac:dyDescent="0.25">
      <c r="A1" s="1" t="s">
        <v>9</v>
      </c>
      <c r="B1" s="5" t="s">
        <v>10</v>
      </c>
      <c r="C1" s="6"/>
      <c r="D1" s="6"/>
      <c r="E1" s="6"/>
      <c r="F1" s="6"/>
      <c r="G1" s="6"/>
    </row>
    <row r="2" spans="1:7" x14ac:dyDescent="0.25">
      <c r="A2" s="1"/>
      <c r="B2" s="6"/>
      <c r="C2" s="5" t="s">
        <v>89</v>
      </c>
      <c r="D2" s="6"/>
      <c r="E2" s="6"/>
      <c r="F2" s="6"/>
      <c r="G2" s="6"/>
    </row>
    <row r="3" spans="1:7" ht="15.75" thickBot="1" x14ac:dyDescent="0.3">
      <c r="A3" s="1"/>
      <c r="B3" s="1"/>
      <c r="C3" s="1"/>
      <c r="D3" s="1"/>
      <c r="E3" s="1"/>
      <c r="F3" s="1"/>
      <c r="G3" s="103"/>
    </row>
    <row r="4" spans="1:7" ht="15.75" thickBot="1" x14ac:dyDescent="0.3">
      <c r="A4" s="9"/>
      <c r="B4" s="10" t="s">
        <v>11</v>
      </c>
      <c r="C4" s="10"/>
      <c r="D4" s="11"/>
      <c r="E4" s="37"/>
      <c r="F4" s="37" t="s">
        <v>12</v>
      </c>
      <c r="G4" s="11"/>
    </row>
    <row r="5" spans="1:7" x14ac:dyDescent="0.25">
      <c r="A5" s="29" t="s">
        <v>13</v>
      </c>
      <c r="B5" s="30" t="s">
        <v>14</v>
      </c>
      <c r="C5" s="27" t="s">
        <v>15</v>
      </c>
      <c r="D5" s="28" t="s">
        <v>56</v>
      </c>
      <c r="E5" s="29" t="s">
        <v>16</v>
      </c>
      <c r="F5" s="128" t="s">
        <v>17</v>
      </c>
      <c r="G5" s="28" t="s">
        <v>2</v>
      </c>
    </row>
    <row r="6" spans="1:7" ht="15.75" thickBot="1" x14ac:dyDescent="0.3">
      <c r="A6" s="15"/>
      <c r="B6" s="19"/>
      <c r="C6" s="25"/>
      <c r="D6" s="67" t="s">
        <v>18</v>
      </c>
      <c r="E6" s="117"/>
      <c r="F6" s="129" t="s">
        <v>18</v>
      </c>
      <c r="G6" s="8"/>
    </row>
    <row r="7" spans="1:7" x14ac:dyDescent="0.25">
      <c r="A7" s="47" t="s">
        <v>19</v>
      </c>
      <c r="B7" s="138" t="s">
        <v>20</v>
      </c>
      <c r="C7" s="26">
        <v>27</v>
      </c>
      <c r="D7" s="139">
        <v>5400</v>
      </c>
      <c r="E7" s="140" t="s">
        <v>71</v>
      </c>
      <c r="F7" s="141">
        <v>830</v>
      </c>
      <c r="G7" s="142"/>
    </row>
    <row r="8" spans="1:7" ht="15.75" thickBot="1" x14ac:dyDescent="0.3">
      <c r="A8" s="48"/>
      <c r="B8" s="20"/>
      <c r="C8" s="155"/>
      <c r="D8" s="54"/>
      <c r="E8" s="119" t="s">
        <v>84</v>
      </c>
      <c r="F8" s="130"/>
      <c r="G8" s="35" t="s">
        <v>85</v>
      </c>
    </row>
    <row r="9" spans="1:7" ht="15.75" thickTop="1" x14ac:dyDescent="0.25">
      <c r="A9" s="18" t="s">
        <v>21</v>
      </c>
      <c r="B9" s="22" t="s">
        <v>22</v>
      </c>
      <c r="C9" s="157">
        <v>24</v>
      </c>
      <c r="D9" s="55">
        <v>4800</v>
      </c>
      <c r="E9" s="69" t="s">
        <v>78</v>
      </c>
      <c r="F9" s="131">
        <v>750</v>
      </c>
      <c r="G9" s="46"/>
    </row>
    <row r="10" spans="1:7" ht="15.75" thickBot="1" x14ac:dyDescent="0.3">
      <c r="A10" s="17"/>
      <c r="B10" s="21"/>
      <c r="C10" s="154"/>
      <c r="D10" s="56"/>
      <c r="E10" s="120"/>
      <c r="F10" s="132"/>
      <c r="G10" s="35"/>
    </row>
    <row r="11" spans="1:7" ht="15.75" thickTop="1" x14ac:dyDescent="0.25">
      <c r="A11" s="18" t="s">
        <v>23</v>
      </c>
      <c r="B11" s="22" t="s">
        <v>24</v>
      </c>
      <c r="C11" s="157">
        <v>35</v>
      </c>
      <c r="D11" s="156">
        <v>7000</v>
      </c>
      <c r="E11" s="69" t="s">
        <v>70</v>
      </c>
      <c r="F11" s="131">
        <v>610</v>
      </c>
      <c r="G11" s="143"/>
    </row>
    <row r="12" spans="1:7" ht="15.75" thickBot="1" x14ac:dyDescent="0.3">
      <c r="A12" s="16"/>
      <c r="B12" s="23"/>
      <c r="C12" s="155"/>
      <c r="D12" s="57"/>
      <c r="E12" s="71" t="s">
        <v>83</v>
      </c>
      <c r="F12" s="132"/>
      <c r="G12" s="7" t="s">
        <v>69</v>
      </c>
    </row>
    <row r="13" spans="1:7" ht="15.75" thickTop="1" x14ac:dyDescent="0.25">
      <c r="A13" s="18" t="s">
        <v>25</v>
      </c>
      <c r="B13" s="22" t="s">
        <v>26</v>
      </c>
      <c r="C13" s="157">
        <v>43</v>
      </c>
      <c r="D13" s="55">
        <v>8600</v>
      </c>
      <c r="E13" s="118" t="s">
        <v>82</v>
      </c>
      <c r="F13" s="131"/>
      <c r="G13" s="65"/>
    </row>
    <row r="14" spans="1:7" ht="15.75" thickBot="1" x14ac:dyDescent="0.3">
      <c r="A14" s="17"/>
      <c r="B14" s="24"/>
      <c r="C14" s="154"/>
      <c r="D14" s="56"/>
      <c r="E14" s="71"/>
      <c r="F14" s="132"/>
      <c r="G14" s="12"/>
    </row>
    <row r="15" spans="1:7" ht="15.75" thickTop="1" x14ac:dyDescent="0.25">
      <c r="A15" s="18" t="s">
        <v>27</v>
      </c>
      <c r="B15" s="22" t="s">
        <v>28</v>
      </c>
      <c r="C15" s="157">
        <v>32</v>
      </c>
      <c r="D15" s="55">
        <v>6400</v>
      </c>
      <c r="E15" s="69" t="s">
        <v>75</v>
      </c>
      <c r="F15" s="131"/>
      <c r="G15" s="46" t="s">
        <v>91</v>
      </c>
    </row>
    <row r="16" spans="1:7" ht="15.75" thickBot="1" x14ac:dyDescent="0.3">
      <c r="A16" s="17"/>
      <c r="B16" s="24"/>
      <c r="C16" s="154"/>
      <c r="D16" s="56"/>
      <c r="E16" s="71"/>
      <c r="F16" s="132"/>
      <c r="G16" s="14"/>
    </row>
    <row r="17" spans="1:7" ht="15.75" thickTop="1" x14ac:dyDescent="0.25">
      <c r="A17" s="18" t="s">
        <v>29</v>
      </c>
      <c r="B17" s="22" t="s">
        <v>30</v>
      </c>
      <c r="C17" s="157">
        <v>31</v>
      </c>
      <c r="D17" s="55">
        <v>6200</v>
      </c>
      <c r="E17" s="69" t="s">
        <v>81</v>
      </c>
      <c r="F17" s="133">
        <v>640</v>
      </c>
      <c r="G17" s="70"/>
    </row>
    <row r="18" spans="1:7" ht="15.75" thickBot="1" x14ac:dyDescent="0.3">
      <c r="A18" s="17"/>
      <c r="B18" s="24"/>
      <c r="C18" s="154"/>
      <c r="D18" s="56"/>
      <c r="E18" s="71"/>
      <c r="F18" s="132"/>
      <c r="G18" s="63"/>
    </row>
    <row r="19" spans="1:7" ht="15.75" thickTop="1" x14ac:dyDescent="0.25">
      <c r="A19" s="18" t="s">
        <v>31</v>
      </c>
      <c r="B19" s="22" t="s">
        <v>32</v>
      </c>
      <c r="C19" s="157">
        <v>59</v>
      </c>
      <c r="D19" s="55">
        <v>11800</v>
      </c>
      <c r="E19" s="69" t="s">
        <v>72</v>
      </c>
      <c r="F19" s="131">
        <v>490</v>
      </c>
      <c r="G19" s="13"/>
    </row>
    <row r="20" spans="1:7" ht="15.75" thickBot="1" x14ac:dyDescent="0.3">
      <c r="A20" s="17"/>
      <c r="B20" s="24"/>
      <c r="C20" s="154"/>
      <c r="D20" s="56"/>
      <c r="E20" s="71"/>
      <c r="F20" s="132"/>
      <c r="G20" s="59"/>
    </row>
    <row r="21" spans="1:7" ht="15.75" thickTop="1" x14ac:dyDescent="0.25">
      <c r="A21" s="18" t="s">
        <v>33</v>
      </c>
      <c r="B21" s="22" t="s">
        <v>34</v>
      </c>
      <c r="C21" s="157">
        <v>116</v>
      </c>
      <c r="D21" s="55">
        <v>23200</v>
      </c>
      <c r="E21" s="121" t="s">
        <v>74</v>
      </c>
      <c r="F21" s="131">
        <v>5400</v>
      </c>
      <c r="G21" s="34" t="s">
        <v>79</v>
      </c>
    </row>
    <row r="22" spans="1:7" ht="15.75" thickBot="1" x14ac:dyDescent="0.3">
      <c r="A22" s="17"/>
      <c r="B22" s="24"/>
      <c r="C22" s="154"/>
      <c r="D22" s="56"/>
      <c r="E22" s="71" t="s">
        <v>81</v>
      </c>
      <c r="F22" s="158">
        <v>510</v>
      </c>
      <c r="G22" s="59"/>
    </row>
    <row r="23" spans="1:7" ht="15.75" thickTop="1" x14ac:dyDescent="0.25">
      <c r="A23" s="18" t="s">
        <v>35</v>
      </c>
      <c r="B23" s="22" t="s">
        <v>36</v>
      </c>
      <c r="C23" s="157">
        <v>26</v>
      </c>
      <c r="D23" s="58">
        <v>5200</v>
      </c>
      <c r="E23" s="69" t="s">
        <v>80</v>
      </c>
      <c r="F23" s="131"/>
      <c r="G23" s="70"/>
    </row>
    <row r="24" spans="1:7" ht="15.75" thickBot="1" x14ac:dyDescent="0.3">
      <c r="A24" s="16"/>
      <c r="B24" s="20"/>
      <c r="C24" s="155"/>
      <c r="D24" s="62"/>
      <c r="E24" s="118"/>
      <c r="F24" s="135"/>
      <c r="G24" s="45"/>
    </row>
    <row r="25" spans="1:7" ht="15.75" thickTop="1" x14ac:dyDescent="0.25">
      <c r="A25" s="18" t="s">
        <v>37</v>
      </c>
      <c r="B25" s="22" t="s">
        <v>38</v>
      </c>
      <c r="C25" s="157">
        <v>66</v>
      </c>
      <c r="D25" s="55">
        <v>13200</v>
      </c>
      <c r="E25" s="69" t="s">
        <v>76</v>
      </c>
      <c r="F25" s="133">
        <v>640</v>
      </c>
      <c r="G25" s="70"/>
    </row>
    <row r="26" spans="1:7" ht="15.75" thickBot="1" x14ac:dyDescent="0.3">
      <c r="A26" s="16"/>
      <c r="B26" s="20"/>
      <c r="C26" s="155"/>
      <c r="D26" s="54"/>
      <c r="E26" s="118"/>
      <c r="F26" s="130"/>
      <c r="G26" s="7"/>
    </row>
    <row r="27" spans="1:7" ht="11.25" customHeight="1" thickTop="1" x14ac:dyDescent="0.25">
      <c r="A27" s="18" t="s">
        <v>39</v>
      </c>
      <c r="B27" s="22" t="s">
        <v>40</v>
      </c>
      <c r="C27" s="157">
        <v>78</v>
      </c>
      <c r="D27" s="55">
        <v>15600</v>
      </c>
      <c r="E27" s="69" t="s">
        <v>73</v>
      </c>
      <c r="F27" s="131">
        <v>820</v>
      </c>
      <c r="G27" s="112"/>
    </row>
    <row r="28" spans="1:7" ht="12" customHeight="1" thickBot="1" x14ac:dyDescent="0.3">
      <c r="A28" s="16"/>
      <c r="B28" s="20"/>
      <c r="C28" s="155"/>
      <c r="D28" s="54"/>
      <c r="E28" s="127"/>
      <c r="F28" s="134"/>
      <c r="G28" s="114"/>
    </row>
    <row r="29" spans="1:7" ht="9" hidden="1" customHeight="1" x14ac:dyDescent="0.25">
      <c r="A29" s="16"/>
      <c r="B29" s="20"/>
      <c r="C29" s="155"/>
      <c r="D29" s="54"/>
      <c r="E29" s="119"/>
      <c r="F29" s="136"/>
      <c r="G29" s="113"/>
    </row>
    <row r="30" spans="1:7" ht="16.5" customHeight="1" thickTop="1" x14ac:dyDescent="0.25">
      <c r="A30" s="18" t="s">
        <v>41</v>
      </c>
      <c r="B30" s="22" t="s">
        <v>42</v>
      </c>
      <c r="C30" s="157">
        <v>70</v>
      </c>
      <c r="D30" s="55">
        <v>14000</v>
      </c>
      <c r="E30" s="69"/>
      <c r="F30" s="131"/>
      <c r="G30" s="144"/>
    </row>
    <row r="31" spans="1:7" ht="16.5" customHeight="1" thickBot="1" x14ac:dyDescent="0.3">
      <c r="A31" s="17"/>
      <c r="B31" s="21"/>
      <c r="C31" s="154"/>
      <c r="D31" s="56"/>
      <c r="E31" s="120" t="s">
        <v>86</v>
      </c>
      <c r="F31" s="132"/>
      <c r="G31" s="35" t="s">
        <v>90</v>
      </c>
    </row>
    <row r="32" spans="1:7" ht="15.75" thickTop="1" x14ac:dyDescent="0.25">
      <c r="A32" s="16" t="s">
        <v>43</v>
      </c>
      <c r="B32" s="20" t="s">
        <v>44</v>
      </c>
      <c r="C32" s="155">
        <v>47</v>
      </c>
      <c r="D32" s="54">
        <v>9400</v>
      </c>
      <c r="E32" s="118" t="s">
        <v>77</v>
      </c>
      <c r="F32" s="130">
        <v>670</v>
      </c>
      <c r="G32" s="64"/>
    </row>
    <row r="33" spans="1:7" ht="15.75" thickBot="1" x14ac:dyDescent="0.3">
      <c r="A33" s="16"/>
      <c r="B33" s="20"/>
      <c r="C33" s="26"/>
      <c r="D33" s="54"/>
      <c r="E33" s="118"/>
      <c r="F33" s="130"/>
      <c r="G33" s="64"/>
    </row>
    <row r="34" spans="1:7" ht="15.75" thickBot="1" x14ac:dyDescent="0.3">
      <c r="A34" s="72" t="s">
        <v>45</v>
      </c>
      <c r="B34" s="73"/>
      <c r="C34" s="36">
        <f>C7+C9+C11+C13+C15+C17+C19+C21+C23+C25+C27+C30+C32</f>
        <v>654</v>
      </c>
      <c r="D34" s="74">
        <f>SUM(D7:D33)</f>
        <v>130800</v>
      </c>
      <c r="E34" s="105"/>
      <c r="F34" s="137">
        <f>SUM(F7:F32)</f>
        <v>11360</v>
      </c>
      <c r="G34" s="75"/>
    </row>
    <row r="35" spans="1:7" x14ac:dyDescent="0.25">
      <c r="A35" s="2"/>
      <c r="B35" s="3"/>
      <c r="C35" s="2"/>
      <c r="D35" s="4"/>
      <c r="E35" s="3"/>
      <c r="F35" s="4"/>
      <c r="G35" s="3"/>
    </row>
    <row r="36" spans="1:7" x14ac:dyDescent="0.25">
      <c r="A36" s="31" t="s">
        <v>87</v>
      </c>
      <c r="B36" s="32"/>
      <c r="C36" s="31"/>
      <c r="D36" s="33"/>
      <c r="E36" s="32"/>
      <c r="F36" s="33"/>
      <c r="G36" s="32"/>
    </row>
    <row r="37" spans="1:7" x14ac:dyDescent="0.25">
      <c r="A37" s="31" t="s">
        <v>46</v>
      </c>
      <c r="B37" s="32"/>
      <c r="C37" s="31"/>
      <c r="D37" s="33"/>
      <c r="E37" s="32"/>
      <c r="F37" s="33"/>
      <c r="G37" s="32"/>
    </row>
    <row r="39" spans="1:7" x14ac:dyDescent="0.25">
      <c r="B39" s="159"/>
      <c r="C39" s="159"/>
      <c r="D39" s="159"/>
      <c r="E39" s="159"/>
    </row>
    <row r="40" spans="1:7" x14ac:dyDescent="0.25">
      <c r="B40" s="159"/>
      <c r="C40" s="159"/>
      <c r="D40" s="159"/>
      <c r="E40" s="159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zpráva 2023</vt:lpstr>
      <vt:lpstr>výstava,členské</vt:lpstr>
      <vt:lpstr>List1</vt:lpstr>
    </vt:vector>
  </TitlesOfParts>
  <Company>Windows Xp Ultimate 2008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Dostalova</dc:creator>
  <cp:lastModifiedBy>Dostálová Jana</cp:lastModifiedBy>
  <cp:lastPrinted>2022-12-06T12:54:48Z</cp:lastPrinted>
  <dcterms:created xsi:type="dcterms:W3CDTF">2010-09-09T16:35:05Z</dcterms:created>
  <dcterms:modified xsi:type="dcterms:W3CDTF">2023-09-13T08:07:21Z</dcterms:modified>
</cp:coreProperties>
</file>