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talovaj\Soukromé\KCHK\"/>
    </mc:Choice>
  </mc:AlternateContent>
  <bookViews>
    <workbookView xWindow="240" yWindow="345" windowWidth="19320" windowHeight="7785"/>
  </bookViews>
  <sheets>
    <sheet name="výkaz2023" sheetId="3" r:id="rId1"/>
    <sheet name="bilance" sheetId="4" r:id="rId2"/>
    <sheet name="výstava,členské" sheetId="2" r:id="rId3"/>
  </sheets>
  <calcPr calcId="162913"/>
</workbook>
</file>

<file path=xl/calcChain.xml><?xml version="1.0" encoding="utf-8"?>
<calcChain xmlns="http://schemas.openxmlformats.org/spreadsheetml/2006/main">
  <c r="F34" i="2" l="1"/>
  <c r="D34" i="2"/>
  <c r="C34" i="2"/>
  <c r="E40" i="4"/>
  <c r="D18" i="3" l="1"/>
  <c r="D19" i="3"/>
  <c r="D20" i="3"/>
  <c r="D21" i="3"/>
  <c r="D22" i="3"/>
  <c r="D23" i="3"/>
  <c r="D24" i="3"/>
  <c r="D26" i="3"/>
  <c r="C12" i="3"/>
  <c r="B12" i="3"/>
  <c r="D11" i="3" l="1"/>
  <c r="D10" i="3"/>
  <c r="D9" i="3"/>
  <c r="D8" i="3"/>
  <c r="D7" i="3"/>
  <c r="D14" i="3" l="1"/>
  <c r="C35" i="3" l="1"/>
  <c r="E33" i="4" l="1"/>
  <c r="D6" i="3" l="1"/>
  <c r="E21" i="4" l="1"/>
  <c r="E47" i="4" l="1"/>
  <c r="E13" i="4"/>
  <c r="C13" i="4"/>
  <c r="C27" i="3"/>
  <c r="B27" i="3"/>
  <c r="B28" i="3" s="1"/>
  <c r="B16" i="3"/>
  <c r="D27" i="3" l="1"/>
  <c r="C28" i="3"/>
  <c r="C16" i="3"/>
  <c r="D16" i="3" s="1"/>
  <c r="D12" i="3"/>
  <c r="B29" i="3"/>
  <c r="C29" i="3" l="1"/>
  <c r="D29" i="3" s="1"/>
</calcChain>
</file>

<file path=xl/sharedStrings.xml><?xml version="1.0" encoding="utf-8"?>
<sst xmlns="http://schemas.openxmlformats.org/spreadsheetml/2006/main" count="157" uniqueCount="150">
  <si>
    <t>Položka</t>
  </si>
  <si>
    <t>Skutečnost</t>
  </si>
  <si>
    <t>Poznámka</t>
  </si>
  <si>
    <t>A.Příjmy-Zdroje</t>
  </si>
  <si>
    <t>1.Členské příspěvky</t>
  </si>
  <si>
    <t>2.Příspěvky od PK ČKS</t>
  </si>
  <si>
    <t>3.Platby od poboček</t>
  </si>
  <si>
    <t>B.Výdaje</t>
  </si>
  <si>
    <t>Hotovost v pokladně</t>
  </si>
  <si>
    <t xml:space="preserve"> </t>
  </si>
  <si>
    <t>Přehled o úhradě členských příspěvků a poplatků z výstav</t>
  </si>
  <si>
    <t>Členské příspěvky</t>
  </si>
  <si>
    <t>Výstavy</t>
  </si>
  <si>
    <t>Identif.číslo</t>
  </si>
  <si>
    <t>Počet členů</t>
  </si>
  <si>
    <t>Datum konání</t>
  </si>
  <si>
    <t>Uhrazeno</t>
  </si>
  <si>
    <t>Kč</t>
  </si>
  <si>
    <t>Praha</t>
  </si>
  <si>
    <t>01</t>
  </si>
  <si>
    <t>Středočeská</t>
  </si>
  <si>
    <t>02</t>
  </si>
  <si>
    <t>Jihočeská</t>
  </si>
  <si>
    <t>03</t>
  </si>
  <si>
    <t>Západočeská</t>
  </si>
  <si>
    <t>04</t>
  </si>
  <si>
    <t>Ústecká</t>
  </si>
  <si>
    <t>05</t>
  </si>
  <si>
    <t>Liberecká</t>
  </si>
  <si>
    <t>06</t>
  </si>
  <si>
    <t>Východočeská</t>
  </si>
  <si>
    <t>07</t>
  </si>
  <si>
    <t>Jihomoravská</t>
  </si>
  <si>
    <t>08</t>
  </si>
  <si>
    <t>Jesenická</t>
  </si>
  <si>
    <t>09</t>
  </si>
  <si>
    <t>Beskydská</t>
  </si>
  <si>
    <t>10</t>
  </si>
  <si>
    <t>Podbrdská</t>
  </si>
  <si>
    <t>11</t>
  </si>
  <si>
    <t>Praha-východ</t>
  </si>
  <si>
    <t>12</t>
  </si>
  <si>
    <t>Olomoucká</t>
  </si>
  <si>
    <t>13</t>
  </si>
  <si>
    <t>C e l k e m</t>
  </si>
  <si>
    <t>4.Příspěvky z výstav</t>
  </si>
  <si>
    <t xml:space="preserve">                   V ý k a z    o   s t a v u   f i n a n č n í c h   p r o s t ř e d k ů</t>
  </si>
  <si>
    <t>Schválený rozpočet</t>
  </si>
  <si>
    <t xml:space="preserve">% čerpání </t>
  </si>
  <si>
    <t>Zdroje KCHK celkem</t>
  </si>
  <si>
    <t>Vlastní výdaje</t>
  </si>
  <si>
    <t>VÝDAJE celkem</t>
  </si>
  <si>
    <t>C.JMĚNÍ</t>
  </si>
  <si>
    <t>C.Jmění:</t>
  </si>
  <si>
    <t>v Kč</t>
  </si>
  <si>
    <t>aktiva</t>
  </si>
  <si>
    <t>pasiva</t>
  </si>
  <si>
    <t>3) Pohledávky</t>
  </si>
  <si>
    <t>5) Neuhr.faktury</t>
  </si>
  <si>
    <t>7) Závazky</t>
  </si>
  <si>
    <t>Celkem</t>
  </si>
  <si>
    <t>Komentář</t>
  </si>
  <si>
    <t>PŘÍJMY</t>
  </si>
  <si>
    <t>VÝDAJE</t>
  </si>
  <si>
    <t>Úhrada domény KCHK</t>
  </si>
  <si>
    <t>viz bilance-Komentář bod 4)</t>
  </si>
  <si>
    <t>Dotace ČKS-sport</t>
  </si>
  <si>
    <t xml:space="preserve">1) Příspěvky od ČKS - Plemenná kniha </t>
  </si>
  <si>
    <t>5.Platby za diplomy</t>
  </si>
  <si>
    <t>6.Ostatní příjmy</t>
  </si>
  <si>
    <t xml:space="preserve">Uhrazeno </t>
  </si>
  <si>
    <t>bez ČKŠ</t>
  </si>
  <si>
    <t>1.Cestovní náhrady</t>
  </si>
  <si>
    <t>2.Drobná vydání</t>
  </si>
  <si>
    <t>3.Chovat.akce</t>
  </si>
  <si>
    <t>4.Výcvik</t>
  </si>
  <si>
    <t>5.Spoje</t>
  </si>
  <si>
    <t>6.Čl.příspěvky do ČKS</t>
  </si>
  <si>
    <t>7.Čl.příspěvky do ISPU</t>
  </si>
  <si>
    <t>8.Tiskopisy kynologické</t>
  </si>
  <si>
    <t>9.Ostatní výdaje</t>
  </si>
  <si>
    <t>viz bilance-Komentář bod 2)</t>
  </si>
  <si>
    <t>viz bilance-Komentář bod 3)</t>
  </si>
  <si>
    <t>ČS poplatky, pojištění karty</t>
  </si>
  <si>
    <t>viz bilance-Komentář bod 1)</t>
  </si>
  <si>
    <t>viz přehled-výstava,členské</t>
  </si>
  <si>
    <t>3) Výcvik:</t>
  </si>
  <si>
    <t>Název pobočky</t>
  </si>
  <si>
    <t xml:space="preserve">        prostředků  P KCHK ČR 1927</t>
  </si>
  <si>
    <t>MR kníračů</t>
  </si>
  <si>
    <t>Dotace ČKS na činnost</t>
  </si>
  <si>
    <t>Jana Dostálová</t>
  </si>
  <si>
    <t>Startovné MS ISPU</t>
  </si>
  <si>
    <t>Soustředění kníračů</t>
  </si>
  <si>
    <t>Stopaři</t>
  </si>
  <si>
    <t>Pronájem místnosti schůze a školení</t>
  </si>
  <si>
    <t>Služby Dogoffice</t>
  </si>
  <si>
    <t xml:space="preserve">                předsednictva KCHK ČR 1927 dle účetní uzávěrky ke dni 31.12.2023</t>
  </si>
  <si>
    <t>Vlastní příjmy r.2023</t>
  </si>
  <si>
    <t>Poč.zůstatek k 1.1.2023</t>
  </si>
  <si>
    <t>70% z odvedených čl.příspěvků roku 2022</t>
  </si>
  <si>
    <t>Zůstatek BÚ k 31.12.2023</t>
  </si>
  <si>
    <t>Celkem jmění k 31.12.2023</t>
  </si>
  <si>
    <t>V Olomouci 31.12.2023</t>
  </si>
  <si>
    <t>1) Poč.zůstatek 1.1.2023</t>
  </si>
  <si>
    <t>2) Příjmy r. 2023</t>
  </si>
  <si>
    <t>4) Výdaje r. 2023</t>
  </si>
  <si>
    <t>6) Zůstatek k 31.12.2023</t>
  </si>
  <si>
    <r>
      <rPr>
        <sz val="11"/>
        <color theme="1"/>
        <rFont val="Calibri"/>
        <family val="2"/>
        <charset val="238"/>
        <scheme val="minor"/>
      </rPr>
      <t>2) V částce</t>
    </r>
    <r>
      <rPr>
        <b/>
        <sz val="11"/>
        <color theme="1"/>
        <rFont val="Calibri"/>
        <family val="2"/>
        <charset val="238"/>
        <scheme val="minor"/>
      </rPr>
      <t xml:space="preserve"> Kč 600,- </t>
    </r>
    <r>
      <rPr>
        <sz val="11"/>
        <color theme="1"/>
        <rFont val="Calibri"/>
        <family val="2"/>
        <charset val="238"/>
        <scheme val="minor"/>
      </rPr>
      <t>Ostatní příjmy je zahrnuto:</t>
    </r>
  </si>
  <si>
    <t>Odměny repre MS ISPU r.2022</t>
  </si>
  <si>
    <t>Agility 2023</t>
  </si>
  <si>
    <t>Odměny repre MS ISPU r.2023</t>
  </si>
  <si>
    <r>
      <t xml:space="preserve">4) V částce </t>
    </r>
    <r>
      <rPr>
        <b/>
        <sz val="10"/>
        <rFont val="Arial CE"/>
        <charset val="238"/>
      </rPr>
      <t>Kč 46.174,-</t>
    </r>
    <r>
      <rPr>
        <sz val="10"/>
        <rFont val="Arial CE"/>
        <family val="2"/>
        <charset val="238"/>
      </rPr>
      <t xml:space="preserve"> ostatní výdaje je zahrnuto:</t>
    </r>
  </si>
  <si>
    <t xml:space="preserve">Soudní poplatek Městs.soud Praha - žaloba </t>
  </si>
  <si>
    <t>Vratka přeplatku JM pob.spolku</t>
  </si>
  <si>
    <t>Smuteční vazba - p.Šmolík</t>
  </si>
  <si>
    <t>Toner - p.Ernstová (Suchá)</t>
  </si>
  <si>
    <t>Odměny úspěšným vystavovatelům - WDS, EDS</t>
  </si>
  <si>
    <t>Toner - p.Zaoralová</t>
  </si>
  <si>
    <t>Bundy a kšiltovky pro reprezentanty MS ISPU - fi. Gappay</t>
  </si>
  <si>
    <t xml:space="preserve">    pobočnými spolky KCHK ČR 1927 k 31.12.2023</t>
  </si>
  <si>
    <t>27.5.2023</t>
  </si>
  <si>
    <t>CSV-Vítěz roku</t>
  </si>
  <si>
    <t>14.10.2023</t>
  </si>
  <si>
    <t>13.5.2023</t>
  </si>
  <si>
    <t>4.3.2023</t>
  </si>
  <si>
    <t>30.9.2023</t>
  </si>
  <si>
    <t>28.9.2023</t>
  </si>
  <si>
    <t>4.6.2023</t>
  </si>
  <si>
    <t>200,-doplatek r. 2022</t>
  </si>
  <si>
    <t>16.9.2023</t>
  </si>
  <si>
    <t>6.5.2023</t>
  </si>
  <si>
    <t>20.5.2023</t>
  </si>
  <si>
    <t>dopl.8 čl. v 5/2023</t>
  </si>
  <si>
    <t>23.9.2023</t>
  </si>
  <si>
    <t>10.6.2023</t>
  </si>
  <si>
    <t>8.5.2023</t>
  </si>
  <si>
    <t>3.6.2023</t>
  </si>
  <si>
    <t>CSV-Klubový vítěz</t>
  </si>
  <si>
    <t>2.12.2023</t>
  </si>
  <si>
    <t>17.6.2023</t>
  </si>
  <si>
    <t>9.9.2023</t>
  </si>
  <si>
    <t>CSV-Vítěz CSV</t>
  </si>
  <si>
    <t>Vratka chybné úhrady - p.Kadlecová</t>
  </si>
  <si>
    <t>chybná úhrada p.Kadlecové</t>
  </si>
  <si>
    <t>Dogoffice-dopl.r. 2022</t>
  </si>
  <si>
    <t>Z á v ě r e č n á   b i l a n c e  r. 2023</t>
  </si>
  <si>
    <t>tisk dokumentů na konferenci</t>
  </si>
  <si>
    <t xml:space="preserve">upomínka-v 1/2024 bude doplatek  </t>
  </si>
  <si>
    <t>za výstavu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</si>
</sst>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8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2" fillId="0" borderId="5" xfId="1" applyFont="1" applyBorder="1"/>
    <xf numFmtId="0" fontId="2" fillId="0" borderId="5" xfId="1" applyFont="1" applyFill="1" applyBorder="1"/>
    <xf numFmtId="0" fontId="1" fillId="0" borderId="0" xfId="2"/>
    <xf numFmtId="0" fontId="4" fillId="0" borderId="0" xfId="2" applyFont="1"/>
    <xf numFmtId="49" fontId="4" fillId="0" borderId="0" xfId="2" applyNumberFormat="1" applyFont="1"/>
    <xf numFmtId="4" fontId="4" fillId="0" borderId="0" xfId="2" applyNumberFormat="1" applyFont="1"/>
    <xf numFmtId="0" fontId="6" fillId="0" borderId="0" xfId="2" applyFont="1"/>
    <xf numFmtId="0" fontId="7" fillId="0" borderId="0" xfId="2" applyFont="1"/>
    <xf numFmtId="49" fontId="4" fillId="0" borderId="2" xfId="2" applyNumberFormat="1" applyFont="1" applyBorder="1"/>
    <xf numFmtId="49" fontId="4" fillId="0" borderId="3" xfId="2" applyNumberFormat="1" applyFont="1" applyBorder="1"/>
    <xf numFmtId="0" fontId="1" fillId="0" borderId="8" xfId="2" applyBorder="1"/>
    <xf numFmtId="0" fontId="3" fillId="0" borderId="9" xfId="2" applyFont="1" applyBorder="1"/>
    <xf numFmtId="0" fontId="1" fillId="0" borderId="10" xfId="2" applyBorder="1"/>
    <xf numFmtId="49" fontId="4" fillId="0" borderId="11" xfId="2" applyNumberFormat="1" applyFont="1" applyBorder="1"/>
    <xf numFmtId="49" fontId="4" fillId="0" borderId="16" xfId="2" applyNumberFormat="1" applyFont="1" applyBorder="1"/>
    <xf numFmtId="49" fontId="4" fillId="0" borderId="17" xfId="2" applyNumberFormat="1" applyFont="1" applyBorder="1" applyAlignment="1">
      <alignment horizontal="center"/>
    </xf>
    <xf numFmtId="49" fontId="4" fillId="0" borderId="19" xfId="2" applyNumberFormat="1" applyFont="1" applyBorder="1" applyAlignment="1">
      <alignment horizontal="center"/>
    </xf>
    <xf numFmtId="49" fontId="4" fillId="0" borderId="17" xfId="2" applyNumberFormat="1" applyFont="1" applyBorder="1"/>
    <xf numFmtId="49" fontId="4" fillId="0" borderId="18" xfId="2" applyNumberFormat="1" applyFont="1" applyBorder="1" applyAlignment="1">
      <alignment horizontal="center"/>
    </xf>
    <xf numFmtId="0" fontId="4" fillId="0" borderId="16" xfId="2" applyFont="1" applyBorder="1"/>
    <xf numFmtId="0" fontId="4" fillId="0" borderId="2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49" fontId="4" fillId="0" borderId="20" xfId="2" applyNumberFormat="1" applyFont="1" applyBorder="1" applyAlignment="1"/>
    <xf numFmtId="0" fontId="5" fillId="0" borderId="0" xfId="2" applyFont="1"/>
    <xf numFmtId="49" fontId="5" fillId="0" borderId="0" xfId="2" applyNumberFormat="1" applyFont="1"/>
    <xf numFmtId="4" fontId="5" fillId="0" borderId="0" xfId="2" applyNumberFormat="1" applyFont="1"/>
    <xf numFmtId="0" fontId="5" fillId="0" borderId="25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2" fillId="0" borderId="26" xfId="1" applyFont="1" applyFill="1" applyBorder="1"/>
    <xf numFmtId="0" fontId="3" fillId="0" borderId="0" xfId="0" applyFont="1"/>
    <xf numFmtId="0" fontId="3" fillId="0" borderId="28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5" xfId="0" applyFont="1" applyFill="1" applyBorder="1"/>
    <xf numFmtId="0" fontId="4" fillId="0" borderId="5" xfId="0" applyFont="1" applyBorder="1"/>
    <xf numFmtId="0" fontId="2" fillId="0" borderId="4" xfId="0" applyFont="1" applyFill="1" applyBorder="1"/>
    <xf numFmtId="0" fontId="3" fillId="0" borderId="28" xfId="0" applyFont="1" applyFill="1" applyBorder="1"/>
    <xf numFmtId="0" fontId="0" fillId="0" borderId="28" xfId="0" applyBorder="1"/>
    <xf numFmtId="0" fontId="2" fillId="0" borderId="0" xfId="0" applyFont="1" applyFill="1" applyBorder="1"/>
    <xf numFmtId="4" fontId="2" fillId="0" borderId="0" xfId="0" applyNumberFormat="1" applyFont="1"/>
    <xf numFmtId="0" fontId="3" fillId="0" borderId="0" xfId="0" applyFont="1" applyFill="1" applyBorder="1"/>
    <xf numFmtId="4" fontId="3" fillId="0" borderId="0" xfId="0" applyNumberFormat="1" applyFont="1"/>
    <xf numFmtId="0" fontId="2" fillId="0" borderId="0" xfId="0" applyFont="1"/>
    <xf numFmtId="0" fontId="0" fillId="0" borderId="2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4" fontId="0" fillId="0" borderId="0" xfId="0" applyNumberFormat="1"/>
    <xf numFmtId="0" fontId="0" fillId="0" borderId="31" xfId="0" applyBorder="1"/>
    <xf numFmtId="4" fontId="0" fillId="0" borderId="31" xfId="0" applyNumberFormat="1" applyBorder="1"/>
    <xf numFmtId="0" fontId="0" fillId="0" borderId="0" xfId="0" applyFill="1" applyBorder="1"/>
    <xf numFmtId="0" fontId="0" fillId="0" borderId="0" xfId="0" applyBorder="1"/>
    <xf numFmtId="4" fontId="2" fillId="0" borderId="0" xfId="0" applyNumberFormat="1" applyFont="1" applyBorder="1"/>
    <xf numFmtId="4" fontId="0" fillId="0" borderId="27" xfId="0" applyNumberFormat="1" applyBorder="1"/>
    <xf numFmtId="4" fontId="3" fillId="0" borderId="0" xfId="0" applyNumberFormat="1" applyFont="1" applyBorder="1"/>
    <xf numFmtId="0" fontId="2" fillId="0" borderId="27" xfId="0" applyFont="1" applyBorder="1"/>
    <xf numFmtId="49" fontId="11" fillId="0" borderId="11" xfId="2" applyNumberFormat="1" applyFont="1" applyBorder="1"/>
    <xf numFmtId="0" fontId="3" fillId="0" borderId="29" xfId="0" applyFont="1" applyFill="1" applyBorder="1" applyAlignment="1">
      <alignment horizontal="left"/>
    </xf>
    <xf numFmtId="0" fontId="13" fillId="0" borderId="6" xfId="0" applyFont="1" applyBorder="1"/>
    <xf numFmtId="0" fontId="3" fillId="0" borderId="8" xfId="0" applyFont="1" applyBorder="1" applyAlignment="1">
      <alignment horizontal="center"/>
    </xf>
    <xf numFmtId="0" fontId="13" fillId="0" borderId="5" xfId="0" applyFont="1" applyBorder="1"/>
    <xf numFmtId="4" fontId="4" fillId="0" borderId="2" xfId="2" applyNumberFormat="1" applyFont="1" applyFill="1" applyBorder="1" applyAlignment="1">
      <alignment horizontal="center"/>
    </xf>
    <xf numFmtId="4" fontId="4" fillId="0" borderId="11" xfId="2" applyNumberFormat="1" applyFont="1" applyFill="1" applyBorder="1" applyAlignment="1">
      <alignment horizontal="center"/>
    </xf>
    <xf numFmtId="4" fontId="4" fillId="0" borderId="7" xfId="2" applyNumberFormat="1" applyFont="1" applyFill="1" applyBorder="1" applyAlignment="1">
      <alignment horizontal="center"/>
    </xf>
    <xf numFmtId="4" fontId="8" fillId="0" borderId="2" xfId="2" applyNumberFormat="1" applyFont="1" applyFill="1" applyBorder="1" applyAlignment="1">
      <alignment horizontal="center"/>
    </xf>
    <xf numFmtId="4" fontId="4" fillId="0" borderId="24" xfId="2" applyNumberFormat="1" applyFont="1" applyFill="1" applyBorder="1" applyAlignment="1">
      <alignment horizontal="center"/>
    </xf>
    <xf numFmtId="4" fontId="0" fillId="0" borderId="0" xfId="0" applyNumberFormat="1" applyFill="1"/>
    <xf numFmtId="49" fontId="9" fillId="0" borderId="7" xfId="2" applyNumberFormat="1" applyFont="1" applyBorder="1"/>
    <xf numFmtId="0" fontId="12" fillId="0" borderId="0" xfId="0" applyFont="1" applyBorder="1"/>
    <xf numFmtId="0" fontId="0" fillId="0" borderId="6" xfId="0" applyBorder="1"/>
    <xf numFmtId="0" fontId="15" fillId="0" borderId="0" xfId="0" applyFont="1" applyFill="1" applyBorder="1"/>
    <xf numFmtId="0" fontId="3" fillId="0" borderId="28" xfId="0" applyFont="1" applyBorder="1" applyAlignment="1">
      <alignment horizontal="center" wrapText="1"/>
    </xf>
    <xf numFmtId="0" fontId="2" fillId="0" borderId="32" xfId="1" applyFont="1" applyFill="1" applyBorder="1"/>
    <xf numFmtId="0" fontId="4" fillId="0" borderId="34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49" fontId="16" fillId="0" borderId="11" xfId="2" applyNumberFormat="1" applyFont="1" applyBorder="1"/>
    <xf numFmtId="4" fontId="4" fillId="0" borderId="36" xfId="2" applyNumberFormat="1" applyFont="1" applyBorder="1" applyAlignment="1">
      <alignment horizontal="center"/>
    </xf>
    <xf numFmtId="49" fontId="17" fillId="0" borderId="2" xfId="2" applyNumberFormat="1" applyFont="1" applyBorder="1"/>
    <xf numFmtId="49" fontId="9" fillId="0" borderId="11" xfId="2" applyNumberFormat="1" applyFont="1" applyBorder="1"/>
    <xf numFmtId="0" fontId="5" fillId="0" borderId="38" xfId="2" applyFont="1" applyBorder="1"/>
    <xf numFmtId="49" fontId="4" fillId="0" borderId="25" xfId="2" applyNumberFormat="1" applyFont="1" applyBorder="1" applyAlignment="1">
      <alignment horizontal="center"/>
    </xf>
    <xf numFmtId="4" fontId="5" fillId="0" borderId="10" xfId="2" applyNumberFormat="1" applyFont="1" applyBorder="1"/>
    <xf numFmtId="49" fontId="4" fillId="0" borderId="10" xfId="2" applyNumberFormat="1" applyFont="1" applyBorder="1"/>
    <xf numFmtId="0" fontId="18" fillId="0" borderId="0" xfId="2" applyFont="1"/>
    <xf numFmtId="0" fontId="4" fillId="0" borderId="21" xfId="2" applyFont="1" applyBorder="1" applyAlignment="1">
      <alignment horizontal="center"/>
    </xf>
    <xf numFmtId="0" fontId="4" fillId="0" borderId="12" xfId="2" applyFont="1" applyBorder="1"/>
    <xf numFmtId="0" fontId="4" fillId="0" borderId="14" xfId="2" applyFont="1" applyBorder="1" applyAlignment="1">
      <alignment wrapText="1"/>
    </xf>
    <xf numFmtId="0" fontId="4" fillId="0" borderId="15" xfId="2" applyFont="1" applyBorder="1"/>
    <xf numFmtId="0" fontId="4" fillId="0" borderId="14" xfId="2" applyFont="1" applyBorder="1"/>
    <xf numFmtId="49" fontId="4" fillId="0" borderId="18" xfId="2" applyNumberFormat="1" applyFont="1" applyBorder="1"/>
    <xf numFmtId="0" fontId="4" fillId="0" borderId="13" xfId="2" applyFont="1" applyBorder="1"/>
    <xf numFmtId="49" fontId="4" fillId="0" borderId="7" xfId="2" applyNumberFormat="1" applyFont="1" applyBorder="1"/>
    <xf numFmtId="49" fontId="5" fillId="0" borderId="7" xfId="2" applyNumberFormat="1" applyFont="1" applyBorder="1"/>
    <xf numFmtId="4" fontId="4" fillId="0" borderId="39" xfId="2" applyNumberFormat="1" applyFont="1" applyFill="1" applyBorder="1" applyAlignment="1">
      <alignment horizontal="center"/>
    </xf>
    <xf numFmtId="0" fontId="13" fillId="0" borderId="2" xfId="0" applyFont="1" applyBorder="1"/>
    <xf numFmtId="0" fontId="0" fillId="0" borderId="33" xfId="0" applyFill="1" applyBorder="1"/>
    <xf numFmtId="0" fontId="3" fillId="0" borderId="10" xfId="0" applyFont="1" applyBorder="1" applyAlignment="1">
      <alignment horizontal="center"/>
    </xf>
    <xf numFmtId="0" fontId="0" fillId="0" borderId="1" xfId="0" applyBorder="1"/>
    <xf numFmtId="0" fontId="13" fillId="0" borderId="3" xfId="0" applyFont="1" applyBorder="1"/>
    <xf numFmtId="0" fontId="2" fillId="0" borderId="27" xfId="0" applyFont="1" applyFill="1" applyBorder="1"/>
    <xf numFmtId="4" fontId="0" fillId="0" borderId="0" xfId="0" applyNumberFormat="1" applyFont="1" applyFill="1" applyBorder="1"/>
    <xf numFmtId="4" fontId="0" fillId="0" borderId="27" xfId="0" applyNumberFormat="1" applyFont="1" applyFill="1" applyBorder="1"/>
    <xf numFmtId="49" fontId="5" fillId="0" borderId="22" xfId="2" applyNumberFormat="1" applyFont="1" applyBorder="1"/>
    <xf numFmtId="4" fontId="4" fillId="0" borderId="35" xfId="2" applyNumberFormat="1" applyFont="1" applyBorder="1" applyAlignment="1">
      <alignment horizontal="center"/>
    </xf>
    <xf numFmtId="49" fontId="10" fillId="0" borderId="24" xfId="2" applyNumberFormat="1" applyFont="1" applyBorder="1" applyAlignment="1">
      <alignment wrapText="1"/>
    </xf>
    <xf numFmtId="49" fontId="10" fillId="0" borderId="22" xfId="2" applyNumberFormat="1" applyFont="1" applyBorder="1" applyAlignment="1">
      <alignment wrapText="1"/>
    </xf>
    <xf numFmtId="4" fontId="4" fillId="0" borderId="37" xfId="2" applyNumberFormat="1" applyFont="1" applyBorder="1" applyAlignment="1">
      <alignment horizontal="center"/>
    </xf>
    <xf numFmtId="4" fontId="22" fillId="0" borderId="29" xfId="0" applyNumberFormat="1" applyFont="1" applyBorder="1" applyAlignment="1">
      <alignment horizontal="right"/>
    </xf>
    <xf numFmtId="4" fontId="22" fillId="0" borderId="5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0" fillId="0" borderId="5" xfId="0" applyNumberFormat="1" applyFont="1" applyBorder="1" applyAlignment="1">
      <alignment horizontal="right"/>
    </xf>
    <xf numFmtId="4" fontId="20" fillId="0" borderId="4" xfId="0" applyNumberFormat="1" applyFont="1" applyBorder="1" applyAlignment="1">
      <alignment horizontal="right"/>
    </xf>
    <xf numFmtId="0" fontId="22" fillId="0" borderId="0" xfId="0" applyFont="1"/>
    <xf numFmtId="0" fontId="19" fillId="0" borderId="0" xfId="0" applyFont="1" applyFill="1" applyBorder="1"/>
    <xf numFmtId="4" fontId="22" fillId="0" borderId="0" xfId="0" applyNumberFormat="1" applyFont="1"/>
    <xf numFmtId="0" fontId="19" fillId="0" borderId="0" xfId="0" applyFont="1"/>
    <xf numFmtId="0" fontId="20" fillId="0" borderId="0" xfId="0" applyFont="1"/>
    <xf numFmtId="4" fontId="23" fillId="0" borderId="0" xfId="0" applyNumberFormat="1" applyFont="1"/>
    <xf numFmtId="4" fontId="20" fillId="0" borderId="5" xfId="0" applyNumberFormat="1" applyFont="1" applyBorder="1" applyAlignment="1">
      <alignment horizontal="center"/>
    </xf>
    <xf numFmtId="4" fontId="20" fillId="0" borderId="4" xfId="0" applyNumberFormat="1" applyFont="1" applyFill="1" applyBorder="1" applyAlignment="1"/>
    <xf numFmtId="4" fontId="19" fillId="0" borderId="0" xfId="1" applyNumberFormat="1" applyFont="1" applyBorder="1" applyAlignment="1">
      <alignment horizontal="right"/>
    </xf>
    <xf numFmtId="4" fontId="4" fillId="0" borderId="23" xfId="2" applyNumberFormat="1" applyFont="1" applyBorder="1" applyAlignment="1">
      <alignment horizontal="center"/>
    </xf>
    <xf numFmtId="49" fontId="10" fillId="0" borderId="2" xfId="2" applyNumberFormat="1" applyFont="1" applyBorder="1"/>
    <xf numFmtId="4" fontId="8" fillId="0" borderId="36" xfId="2" applyNumberFormat="1" applyFont="1" applyBorder="1" applyAlignment="1">
      <alignment horizontal="center"/>
    </xf>
    <xf numFmtId="4" fontId="9" fillId="0" borderId="37" xfId="2" applyNumberFormat="1" applyFont="1" applyBorder="1" applyAlignment="1">
      <alignment horizontal="center"/>
    </xf>
    <xf numFmtId="4" fontId="8" fillId="0" borderId="35" xfId="2" applyNumberFormat="1" applyFont="1" applyBorder="1" applyAlignment="1">
      <alignment horizontal="center"/>
    </xf>
    <xf numFmtId="4" fontId="5" fillId="0" borderId="40" xfId="2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4" fontId="4" fillId="0" borderId="6" xfId="1" applyNumberFormat="1" applyFont="1" applyFill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4" fontId="24" fillId="0" borderId="5" xfId="0" applyNumberFormat="1" applyFont="1" applyBorder="1" applyAlignment="1">
      <alignment horizontal="right"/>
    </xf>
    <xf numFmtId="4" fontId="25" fillId="0" borderId="5" xfId="1" applyNumberFormat="1" applyFont="1" applyBorder="1" applyAlignment="1">
      <alignment horizontal="right"/>
    </xf>
    <xf numFmtId="4" fontId="25" fillId="0" borderId="6" xfId="1" applyNumberFormat="1" applyFont="1" applyBorder="1" applyAlignment="1">
      <alignment horizontal="right"/>
    </xf>
    <xf numFmtId="4" fontId="24" fillId="0" borderId="4" xfId="0" applyNumberFormat="1" applyFont="1" applyBorder="1" applyAlignment="1">
      <alignment horizontal="right"/>
    </xf>
    <xf numFmtId="4" fontId="25" fillId="0" borderId="5" xfId="1" applyNumberFormat="1" applyFont="1" applyBorder="1" applyAlignment="1">
      <alignment horizontal="right" wrapText="1"/>
    </xf>
    <xf numFmtId="4" fontId="4" fillId="0" borderId="5" xfId="1" applyNumberFormat="1" applyFont="1" applyBorder="1" applyAlignment="1"/>
    <xf numFmtId="4" fontId="4" fillId="0" borderId="5" xfId="1" applyNumberFormat="1" applyFont="1" applyBorder="1" applyAlignment="1">
      <alignment wrapText="1"/>
    </xf>
    <xf numFmtId="4" fontId="4" fillId="0" borderId="6" xfId="1" applyNumberFormat="1" applyFont="1" applyBorder="1" applyAlignment="1"/>
    <xf numFmtId="1" fontId="25" fillId="0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/>
    <xf numFmtId="0" fontId="24" fillId="0" borderId="3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32" xfId="0" applyFont="1" applyBorder="1"/>
    <xf numFmtId="0" fontId="24" fillId="0" borderId="28" xfId="0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4" fontId="8" fillId="0" borderId="11" xfId="2" applyNumberFormat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49" fontId="8" fillId="0" borderId="35" xfId="2" applyNumberFormat="1" applyFont="1" applyBorder="1" applyAlignment="1">
      <alignment horizontal="center"/>
    </xf>
    <xf numFmtId="49" fontId="9" fillId="0" borderId="37" xfId="2" applyNumberFormat="1" applyFont="1" applyBorder="1" applyAlignment="1">
      <alignment horizontal="center"/>
    </xf>
    <xf numFmtId="49" fontId="8" fillId="0" borderId="36" xfId="2" applyNumberFormat="1" applyFont="1" applyBorder="1" applyAlignment="1">
      <alignment horizontal="center"/>
    </xf>
    <xf numFmtId="49" fontId="8" fillId="0" borderId="37" xfId="2" applyNumberFormat="1" applyFont="1" applyBorder="1" applyAlignment="1">
      <alignment horizontal="center"/>
    </xf>
    <xf numFmtId="49" fontId="9" fillId="0" borderId="36" xfId="2" applyNumberFormat="1" applyFont="1" applyBorder="1" applyAlignment="1">
      <alignment horizontal="center"/>
    </xf>
    <xf numFmtId="4" fontId="8" fillId="0" borderId="37" xfId="2" applyNumberFormat="1" applyFont="1" applyBorder="1" applyAlignment="1">
      <alignment horizontal="center"/>
    </xf>
    <xf numFmtId="49" fontId="21" fillId="0" borderId="37" xfId="2" applyNumberFormat="1" applyFont="1" applyBorder="1" applyAlignment="1">
      <alignment horizontal="center"/>
    </xf>
    <xf numFmtId="4" fontId="9" fillId="0" borderId="36" xfId="2" applyNumberFormat="1" applyFont="1" applyBorder="1" applyAlignment="1">
      <alignment horizontal="center"/>
    </xf>
    <xf numFmtId="0" fontId="5" fillId="0" borderId="23" xfId="2" applyFont="1" applyBorder="1"/>
    <xf numFmtId="0" fontId="4" fillId="0" borderId="13" xfId="2" applyFont="1" applyBorder="1" applyAlignment="1">
      <alignment wrapText="1"/>
    </xf>
    <xf numFmtId="49" fontId="4" fillId="0" borderId="16" xfId="2" applyNumberFormat="1" applyFont="1" applyBorder="1" applyAlignment="1">
      <alignment horizontal="center"/>
    </xf>
    <xf numFmtId="49" fontId="8" fillId="0" borderId="40" xfId="2" applyNumberFormat="1" applyFont="1" applyBorder="1"/>
    <xf numFmtId="0" fontId="0" fillId="0" borderId="0" xfId="0" applyFill="1"/>
    <xf numFmtId="0" fontId="19" fillId="0" borderId="27" xfId="0" applyFont="1" applyFill="1" applyBorder="1"/>
    <xf numFmtId="0" fontId="20" fillId="0" borderId="27" xfId="0" applyFont="1" applyBorder="1"/>
    <xf numFmtId="4" fontId="22" fillId="0" borderId="27" xfId="0" applyNumberFormat="1" applyFont="1" applyBorder="1"/>
    <xf numFmtId="0" fontId="0" fillId="0" borderId="27" xfId="0" applyFont="1" applyFill="1" applyBorder="1"/>
    <xf numFmtId="4" fontId="2" fillId="0" borderId="27" xfId="0" applyNumberFormat="1" applyFont="1" applyBorder="1"/>
    <xf numFmtId="49" fontId="9" fillId="0" borderId="21" xfId="2" applyNumberFormat="1" applyFont="1" applyBorder="1" applyAlignment="1">
      <alignment horizontal="center"/>
    </xf>
    <xf numFmtId="49" fontId="9" fillId="0" borderId="2" xfId="2" applyNumberFormat="1" applyFont="1" applyBorder="1"/>
    <xf numFmtId="49" fontId="8" fillId="0" borderId="14" xfId="2" applyNumberFormat="1" applyFont="1" applyBorder="1" applyAlignment="1">
      <alignment horizontal="center"/>
    </xf>
    <xf numFmtId="0" fontId="26" fillId="0" borderId="0" xfId="0" applyFont="1"/>
    <xf numFmtId="49" fontId="8" fillId="0" borderId="11" xfId="2" applyNumberFormat="1" applyFont="1" applyBorder="1"/>
    <xf numFmtId="49" fontId="8" fillId="0" borderId="2" xfId="2" applyNumberFormat="1" applyFont="1" applyBorder="1"/>
    <xf numFmtId="49" fontId="8" fillId="0" borderId="7" xfId="2" applyNumberFormat="1" applyFont="1" applyBorder="1"/>
    <xf numFmtId="49" fontId="9" fillId="0" borderId="35" xfId="2" applyNumberFormat="1" applyFont="1" applyBorder="1" applyAlignment="1">
      <alignment horizontal="center"/>
    </xf>
    <xf numFmtId="4" fontId="9" fillId="0" borderId="35" xfId="2" applyNumberFormat="1" applyFont="1" applyBorder="1" applyAlignment="1">
      <alignment horizontal="center"/>
    </xf>
    <xf numFmtId="49" fontId="10" fillId="0" borderId="39" xfId="2" applyNumberFormat="1" applyFont="1" applyBorder="1" applyAlignment="1">
      <alignment wrapText="1"/>
    </xf>
    <xf numFmtId="0" fontId="4" fillId="0" borderId="16" xfId="2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0" fontId="5" fillId="0" borderId="0" xfId="2" applyFont="1" applyFill="1" applyBorder="1"/>
    <xf numFmtId="0" fontId="0" fillId="0" borderId="0" xfId="0" applyFont="1" applyBorder="1"/>
    <xf numFmtId="49" fontId="21" fillId="0" borderId="11" xfId="2" applyNumberFormat="1" applyFont="1" applyBorder="1"/>
    <xf numFmtId="4" fontId="21" fillId="0" borderId="2" xfId="2" applyNumberFormat="1" applyFont="1" applyBorder="1" applyAlignment="1">
      <alignment horizontal="lef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21" sqref="C21"/>
    </sheetView>
  </sheetViews>
  <sheetFormatPr defaultRowHeight="15" x14ac:dyDescent="0.25"/>
  <cols>
    <col min="1" max="1" width="21" customWidth="1"/>
    <col min="2" max="2" width="12.140625" customWidth="1"/>
    <col min="3" max="3" width="13.7109375" customWidth="1"/>
    <col min="4" max="4" width="9.85546875" customWidth="1"/>
    <col min="5" max="5" width="28.42578125" customWidth="1"/>
  </cols>
  <sheetData>
    <row r="1" spans="1:5" x14ac:dyDescent="0.25">
      <c r="A1" s="30" t="s">
        <v>46</v>
      </c>
      <c r="B1" s="30"/>
      <c r="C1" s="30"/>
    </row>
    <row r="2" spans="1:5" x14ac:dyDescent="0.25">
      <c r="A2" s="30" t="s">
        <v>97</v>
      </c>
      <c r="B2" s="30"/>
      <c r="C2" s="30"/>
    </row>
    <row r="3" spans="1:5" ht="15.75" thickBot="1" x14ac:dyDescent="0.3"/>
    <row r="4" spans="1:5" ht="27" thickBot="1" x14ac:dyDescent="0.3">
      <c r="A4" s="76" t="s">
        <v>0</v>
      </c>
      <c r="B4" s="76" t="s">
        <v>47</v>
      </c>
      <c r="C4" s="64" t="s">
        <v>1</v>
      </c>
      <c r="D4" s="31" t="s">
        <v>48</v>
      </c>
      <c r="E4" s="101" t="s">
        <v>2</v>
      </c>
    </row>
    <row r="5" spans="1:5" x14ac:dyDescent="0.25">
      <c r="A5" s="32" t="s">
        <v>3</v>
      </c>
      <c r="B5" s="33"/>
      <c r="C5" s="100"/>
      <c r="D5" s="33"/>
      <c r="E5" s="102"/>
    </row>
    <row r="6" spans="1:5" x14ac:dyDescent="0.25">
      <c r="A6" s="1" t="s">
        <v>4</v>
      </c>
      <c r="B6" s="132">
        <v>115000</v>
      </c>
      <c r="C6" s="133">
        <v>140600</v>
      </c>
      <c r="D6" s="144">
        <f>ROUND(C6/B6*100,0)</f>
        <v>122</v>
      </c>
      <c r="E6" s="99" t="s">
        <v>85</v>
      </c>
    </row>
    <row r="7" spans="1:5" x14ac:dyDescent="0.25">
      <c r="A7" s="1" t="s">
        <v>5</v>
      </c>
      <c r="B7" s="132">
        <v>60000</v>
      </c>
      <c r="C7" s="133">
        <v>44550</v>
      </c>
      <c r="D7" s="145">
        <f t="shared" ref="D7:D11" si="0">ROUND(C7/B7*100,0)</f>
        <v>74</v>
      </c>
      <c r="E7" s="99" t="s">
        <v>84</v>
      </c>
    </row>
    <row r="8" spans="1:5" x14ac:dyDescent="0.25">
      <c r="A8" s="1" t="s">
        <v>6</v>
      </c>
      <c r="B8" s="133">
        <v>1000</v>
      </c>
      <c r="C8" s="133">
        <v>2403</v>
      </c>
      <c r="D8" s="145">
        <f t="shared" si="0"/>
        <v>240</v>
      </c>
      <c r="E8" s="99"/>
    </row>
    <row r="9" spans="1:5" x14ac:dyDescent="0.25">
      <c r="A9" s="2" t="s">
        <v>45</v>
      </c>
      <c r="B9" s="133">
        <v>18000</v>
      </c>
      <c r="C9" s="133">
        <v>28937</v>
      </c>
      <c r="D9" s="145">
        <f t="shared" si="0"/>
        <v>161</v>
      </c>
      <c r="E9" s="99"/>
    </row>
    <row r="10" spans="1:5" x14ac:dyDescent="0.25">
      <c r="A10" s="77" t="s">
        <v>68</v>
      </c>
      <c r="B10" s="133">
        <v>6000</v>
      </c>
      <c r="C10" s="133">
        <v>13600</v>
      </c>
      <c r="D10" s="145">
        <f t="shared" si="0"/>
        <v>227</v>
      </c>
      <c r="E10" s="99"/>
    </row>
    <row r="11" spans="1:5" ht="15.75" thickBot="1" x14ac:dyDescent="0.3">
      <c r="A11" s="29" t="s">
        <v>69</v>
      </c>
      <c r="B11" s="134">
        <v>1000</v>
      </c>
      <c r="C11" s="135">
        <v>600</v>
      </c>
      <c r="D11" s="146">
        <f t="shared" si="0"/>
        <v>60</v>
      </c>
      <c r="E11" s="103" t="s">
        <v>81</v>
      </c>
    </row>
    <row r="12" spans="1:5" x14ac:dyDescent="0.25">
      <c r="A12" s="39" t="s">
        <v>98</v>
      </c>
      <c r="B12" s="139">
        <f>SUM(B6:B11)</f>
        <v>201000</v>
      </c>
      <c r="C12" s="139">
        <f>SUM(C6:C11)</f>
        <v>230690</v>
      </c>
      <c r="D12" s="147">
        <f t="shared" ref="D12:D14" si="1">ROUND(C12/B12*100,0)</f>
        <v>115</v>
      </c>
      <c r="E12" s="33"/>
    </row>
    <row r="13" spans="1:5" x14ac:dyDescent="0.25">
      <c r="A13" s="35" t="s">
        <v>66</v>
      </c>
      <c r="B13" s="136">
        <v>1000</v>
      </c>
      <c r="C13" s="136">
        <v>7503</v>
      </c>
      <c r="D13" s="148">
        <v>588</v>
      </c>
      <c r="E13" s="65"/>
    </row>
    <row r="14" spans="1:5" x14ac:dyDescent="0.25">
      <c r="A14" s="35" t="s">
        <v>90</v>
      </c>
      <c r="B14" s="136">
        <v>23000</v>
      </c>
      <c r="C14" s="136">
        <v>21595</v>
      </c>
      <c r="D14" s="148">
        <f t="shared" si="1"/>
        <v>94</v>
      </c>
      <c r="E14" s="65" t="s">
        <v>100</v>
      </c>
    </row>
    <row r="15" spans="1:5" ht="15.75" thickBot="1" x14ac:dyDescent="0.3">
      <c r="A15" s="2" t="s">
        <v>99</v>
      </c>
      <c r="B15" s="137">
        <v>505500</v>
      </c>
      <c r="C15" s="137">
        <v>505558.53</v>
      </c>
      <c r="D15" s="149"/>
      <c r="E15" s="74"/>
    </row>
    <row r="16" spans="1:5" s="48" customFormat="1" ht="15.75" thickBot="1" x14ac:dyDescent="0.3">
      <c r="A16" s="62" t="s">
        <v>49</v>
      </c>
      <c r="B16" s="112">
        <f>SUM(B12:B15)</f>
        <v>730500</v>
      </c>
      <c r="C16" s="112">
        <f>SUM(C12:C15)</f>
        <v>765346.53</v>
      </c>
      <c r="D16" s="150">
        <f t="shared" ref="D16" si="2">ROUND(C16/B16*100,0)</f>
        <v>105</v>
      </c>
      <c r="E16" s="47"/>
    </row>
    <row r="17" spans="1:5" ht="15.75" thickTop="1" x14ac:dyDescent="0.25">
      <c r="A17" s="37" t="s">
        <v>7</v>
      </c>
      <c r="B17" s="123"/>
      <c r="C17" s="123"/>
      <c r="D17" s="151"/>
      <c r="E17" s="34"/>
    </row>
    <row r="18" spans="1:5" x14ac:dyDescent="0.25">
      <c r="A18" s="35" t="s">
        <v>72</v>
      </c>
      <c r="B18" s="137">
        <v>80000</v>
      </c>
      <c r="C18" s="141">
        <v>68279</v>
      </c>
      <c r="D18" s="152">
        <f t="shared" ref="D18:D27" si="3">ROUND(C18/B18*100,0)</f>
        <v>85</v>
      </c>
      <c r="E18" s="34"/>
    </row>
    <row r="19" spans="1:5" x14ac:dyDescent="0.25">
      <c r="A19" s="35" t="s">
        <v>73</v>
      </c>
      <c r="B19" s="137">
        <v>4000</v>
      </c>
      <c r="C19" s="141">
        <v>4224</v>
      </c>
      <c r="D19" s="152">
        <f t="shared" si="3"/>
        <v>106</v>
      </c>
      <c r="E19" s="65"/>
    </row>
    <row r="20" spans="1:5" x14ac:dyDescent="0.25">
      <c r="A20" s="35" t="s">
        <v>74</v>
      </c>
      <c r="B20" s="137">
        <v>50000</v>
      </c>
      <c r="C20" s="141">
        <v>48305.96</v>
      </c>
      <c r="D20" s="152">
        <f t="shared" si="3"/>
        <v>97</v>
      </c>
      <c r="E20" s="34"/>
    </row>
    <row r="21" spans="1:5" x14ac:dyDescent="0.25">
      <c r="A21" s="35" t="s">
        <v>75</v>
      </c>
      <c r="B21" s="140">
        <v>56000</v>
      </c>
      <c r="C21" s="142">
        <v>101608</v>
      </c>
      <c r="D21" s="152">
        <f t="shared" si="3"/>
        <v>181</v>
      </c>
      <c r="E21" s="65" t="s">
        <v>82</v>
      </c>
    </row>
    <row r="22" spans="1:5" x14ac:dyDescent="0.25">
      <c r="A22" s="35" t="s">
        <v>76</v>
      </c>
      <c r="B22" s="137">
        <v>5000</v>
      </c>
      <c r="C22" s="141">
        <v>5212</v>
      </c>
      <c r="D22" s="152">
        <f t="shared" si="3"/>
        <v>104</v>
      </c>
      <c r="E22" s="34"/>
    </row>
    <row r="23" spans="1:5" x14ac:dyDescent="0.25">
      <c r="A23" s="35" t="s">
        <v>77</v>
      </c>
      <c r="B23" s="137">
        <v>35000</v>
      </c>
      <c r="C23" s="141">
        <v>32150</v>
      </c>
      <c r="D23" s="152">
        <f t="shared" si="3"/>
        <v>92</v>
      </c>
      <c r="E23" s="34"/>
    </row>
    <row r="24" spans="1:5" x14ac:dyDescent="0.25">
      <c r="A24" s="35" t="s">
        <v>78</v>
      </c>
      <c r="B24" s="137">
        <v>25000</v>
      </c>
      <c r="C24" s="141">
        <v>2745.49</v>
      </c>
      <c r="D24" s="152">
        <f t="shared" si="3"/>
        <v>11</v>
      </c>
      <c r="E24" s="38"/>
    </row>
    <row r="25" spans="1:5" x14ac:dyDescent="0.25">
      <c r="A25" s="35" t="s">
        <v>79</v>
      </c>
      <c r="B25" s="137">
        <v>0</v>
      </c>
      <c r="C25" s="141">
        <v>5967</v>
      </c>
      <c r="D25" s="152">
        <v>0</v>
      </c>
      <c r="E25" s="65" t="s">
        <v>147</v>
      </c>
    </row>
    <row r="26" spans="1:5" ht="15.75" thickBot="1" x14ac:dyDescent="0.3">
      <c r="A26" s="36" t="s">
        <v>80</v>
      </c>
      <c r="B26" s="138">
        <v>15000</v>
      </c>
      <c r="C26" s="143">
        <v>46174</v>
      </c>
      <c r="D26" s="153">
        <f t="shared" si="3"/>
        <v>308</v>
      </c>
      <c r="E26" s="63" t="s">
        <v>65</v>
      </c>
    </row>
    <row r="27" spans="1:5" x14ac:dyDescent="0.25">
      <c r="A27" s="39" t="s">
        <v>50</v>
      </c>
      <c r="B27" s="116">
        <f>SUM(B18:B26)</f>
        <v>270000</v>
      </c>
      <c r="C27" s="124">
        <f>SUM(C18:C26)</f>
        <v>314665.45</v>
      </c>
      <c r="D27" s="154">
        <f t="shared" si="3"/>
        <v>117</v>
      </c>
      <c r="E27" s="33"/>
    </row>
    <row r="28" spans="1:5" ht="15.75" thickBot="1" x14ac:dyDescent="0.3">
      <c r="A28" s="37" t="s">
        <v>51</v>
      </c>
      <c r="B28" s="115">
        <f>SUM(B27:B27)</f>
        <v>270000</v>
      </c>
      <c r="C28" s="113">
        <f>SUM(C27:C27)</f>
        <v>314665.45</v>
      </c>
      <c r="D28" s="155"/>
      <c r="E28" s="34"/>
    </row>
    <row r="29" spans="1:5" ht="15.75" thickBot="1" x14ac:dyDescent="0.3">
      <c r="A29" s="40" t="s">
        <v>52</v>
      </c>
      <c r="B29" s="114">
        <f>SUM(B16-B27)</f>
        <v>460500</v>
      </c>
      <c r="C29" s="114">
        <f>SUM(C16-C28)</f>
        <v>450681.08</v>
      </c>
      <c r="D29" s="156">
        <f t="shared" ref="D29" si="4">ROUND(C29/B29*100,0)</f>
        <v>98</v>
      </c>
      <c r="E29" s="41"/>
    </row>
    <row r="32" spans="1:5" x14ac:dyDescent="0.25">
      <c r="A32" s="117" t="s">
        <v>53</v>
      </c>
      <c r="B32" s="121"/>
      <c r="C32" s="121"/>
    </row>
    <row r="33" spans="1:3" x14ac:dyDescent="0.25">
      <c r="A33" s="118" t="s">
        <v>101</v>
      </c>
      <c r="B33" s="121"/>
      <c r="C33" s="119">
        <v>448135.08</v>
      </c>
    </row>
    <row r="34" spans="1:3" x14ac:dyDescent="0.25">
      <c r="A34" s="175" t="s">
        <v>8</v>
      </c>
      <c r="B34" s="176"/>
      <c r="C34" s="177">
        <v>2546</v>
      </c>
    </row>
    <row r="35" spans="1:3" x14ac:dyDescent="0.25">
      <c r="A35" s="121" t="s">
        <v>102</v>
      </c>
      <c r="B35" s="121"/>
      <c r="C35" s="122">
        <f>SUM(C33:C34)</f>
        <v>450681.08</v>
      </c>
    </row>
    <row r="36" spans="1:3" x14ac:dyDescent="0.25">
      <c r="A36" s="121"/>
      <c r="B36" s="121"/>
      <c r="C36" s="121"/>
    </row>
    <row r="37" spans="1:3" x14ac:dyDescent="0.25">
      <c r="A37" s="121" t="s">
        <v>103</v>
      </c>
      <c r="B37" s="120"/>
      <c r="C37" s="121"/>
    </row>
    <row r="38" spans="1:3" x14ac:dyDescent="0.25">
      <c r="A38" s="121" t="s">
        <v>91</v>
      </c>
      <c r="B38" s="120"/>
      <c r="C38" s="12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opLeftCell="A7" workbookViewId="0">
      <selection activeCell="C33" sqref="C33"/>
    </sheetView>
  </sheetViews>
  <sheetFormatPr defaultRowHeight="15" x14ac:dyDescent="0.25"/>
  <cols>
    <col min="1" max="1" width="21.42578125" customWidth="1"/>
    <col min="3" max="3" width="10.7109375" customWidth="1"/>
    <col min="4" max="4" width="12.7109375" customWidth="1"/>
    <col min="5" max="5" width="13.85546875" customWidth="1"/>
  </cols>
  <sheetData>
    <row r="1" spans="1:5" x14ac:dyDescent="0.25">
      <c r="B1" s="30" t="s">
        <v>146</v>
      </c>
      <c r="C1" s="30"/>
      <c r="D1" s="30"/>
      <c r="E1" s="30"/>
    </row>
    <row r="2" spans="1:5" x14ac:dyDescent="0.25">
      <c r="B2" s="30" t="s">
        <v>88</v>
      </c>
      <c r="C2" s="30"/>
      <c r="D2" s="30"/>
      <c r="E2" s="30"/>
    </row>
    <row r="3" spans="1:5" x14ac:dyDescent="0.25">
      <c r="D3" s="49" t="s">
        <v>54</v>
      </c>
    </row>
    <row r="4" spans="1:5" x14ac:dyDescent="0.25">
      <c r="C4" s="50" t="s">
        <v>55</v>
      </c>
      <c r="D4" s="51"/>
      <c r="E4" s="50" t="s">
        <v>56</v>
      </c>
    </row>
    <row r="5" spans="1:5" x14ac:dyDescent="0.25">
      <c r="A5" t="s">
        <v>104</v>
      </c>
      <c r="C5" s="125">
        <v>505558.53</v>
      </c>
      <c r="D5" s="52"/>
      <c r="E5" s="52"/>
    </row>
    <row r="6" spans="1:5" x14ac:dyDescent="0.25">
      <c r="A6" t="s">
        <v>105</v>
      </c>
      <c r="C6" s="52">
        <v>259788</v>
      </c>
      <c r="D6" s="52"/>
      <c r="E6" s="52"/>
    </row>
    <row r="7" spans="1:5" x14ac:dyDescent="0.25">
      <c r="A7" t="s">
        <v>57</v>
      </c>
      <c r="C7" s="52"/>
      <c r="D7" s="52"/>
      <c r="E7" s="52"/>
    </row>
    <row r="8" spans="1:5" x14ac:dyDescent="0.25">
      <c r="C8" s="52"/>
      <c r="D8" s="52"/>
      <c r="E8" s="52"/>
    </row>
    <row r="9" spans="1:5" x14ac:dyDescent="0.25">
      <c r="A9" t="s">
        <v>106</v>
      </c>
      <c r="C9" s="52"/>
      <c r="D9" s="52"/>
      <c r="E9" s="52">
        <v>314665.45</v>
      </c>
    </row>
    <row r="10" spans="1:5" x14ac:dyDescent="0.25">
      <c r="A10" t="s">
        <v>58</v>
      </c>
      <c r="C10" s="52"/>
      <c r="D10" s="52"/>
      <c r="E10" s="52"/>
    </row>
    <row r="11" spans="1:5" x14ac:dyDescent="0.25">
      <c r="A11" t="s">
        <v>107</v>
      </c>
      <c r="C11" s="52"/>
      <c r="D11" s="52"/>
      <c r="E11" s="52">
        <v>450681.08</v>
      </c>
    </row>
    <row r="12" spans="1:5" ht="15.75" thickBot="1" x14ac:dyDescent="0.3">
      <c r="A12" s="53" t="s">
        <v>59</v>
      </c>
      <c r="B12" s="53"/>
      <c r="C12" s="54"/>
      <c r="D12" s="54"/>
      <c r="E12" s="54">
        <v>0</v>
      </c>
    </row>
    <row r="13" spans="1:5" x14ac:dyDescent="0.25">
      <c r="A13" s="55" t="s">
        <v>60</v>
      </c>
      <c r="C13" s="52">
        <f>SUM(C5:C12)</f>
        <v>765346.53</v>
      </c>
      <c r="D13" s="52"/>
      <c r="E13" s="52">
        <f>SUM(E5:E12)</f>
        <v>765346.53</v>
      </c>
    </row>
    <row r="14" spans="1:5" x14ac:dyDescent="0.25">
      <c r="A14" s="55"/>
      <c r="C14" s="52"/>
      <c r="D14" s="52"/>
      <c r="E14" s="52"/>
    </row>
    <row r="15" spans="1:5" x14ac:dyDescent="0.25">
      <c r="C15" s="30" t="s">
        <v>61</v>
      </c>
    </row>
    <row r="16" spans="1:5" x14ac:dyDescent="0.25">
      <c r="A16" s="30" t="s">
        <v>62</v>
      </c>
    </row>
    <row r="17" spans="1:5" x14ac:dyDescent="0.25">
      <c r="A17" t="s">
        <v>67</v>
      </c>
      <c r="E17" s="43">
        <v>44550</v>
      </c>
    </row>
    <row r="18" spans="1:5" x14ac:dyDescent="0.25">
      <c r="A18" s="73" t="s">
        <v>108</v>
      </c>
      <c r="B18" s="56"/>
      <c r="C18" s="56"/>
      <c r="D18" s="56"/>
      <c r="E18" s="57"/>
    </row>
    <row r="19" spans="1:5" x14ac:dyDescent="0.25">
      <c r="A19" s="194" t="s">
        <v>145</v>
      </c>
      <c r="B19" s="56"/>
      <c r="C19" s="56"/>
      <c r="D19" s="56"/>
      <c r="E19" s="57">
        <v>100</v>
      </c>
    </row>
    <row r="20" spans="1:5" x14ac:dyDescent="0.25">
      <c r="A20" s="178" t="s">
        <v>144</v>
      </c>
      <c r="B20" s="51"/>
      <c r="C20" s="51"/>
      <c r="D20" s="51"/>
      <c r="E20" s="179">
        <v>500</v>
      </c>
    </row>
    <row r="21" spans="1:5" x14ac:dyDescent="0.25">
      <c r="A21" s="44" t="s">
        <v>60</v>
      </c>
      <c r="B21" s="56"/>
      <c r="C21" s="56"/>
      <c r="D21" s="56"/>
      <c r="E21" s="59">
        <f>SUM(E17:E20)</f>
        <v>45150</v>
      </c>
    </row>
    <row r="22" spans="1:5" x14ac:dyDescent="0.25">
      <c r="A22" s="44"/>
      <c r="B22" s="56"/>
      <c r="C22" s="56"/>
      <c r="D22" s="56"/>
      <c r="E22" s="59"/>
    </row>
    <row r="23" spans="1:5" x14ac:dyDescent="0.25">
      <c r="A23" s="44" t="s">
        <v>63</v>
      </c>
      <c r="E23" s="52"/>
    </row>
    <row r="24" spans="1:5" x14ac:dyDescent="0.25">
      <c r="A24" t="s">
        <v>86</v>
      </c>
      <c r="E24" s="52"/>
    </row>
    <row r="25" spans="1:5" x14ac:dyDescent="0.25">
      <c r="A25" s="42" t="s">
        <v>109</v>
      </c>
      <c r="E25" s="105">
        <v>8000</v>
      </c>
    </row>
    <row r="26" spans="1:5" x14ac:dyDescent="0.25">
      <c r="A26" s="42" t="s">
        <v>89</v>
      </c>
      <c r="E26" s="105">
        <v>40000</v>
      </c>
    </row>
    <row r="27" spans="1:5" x14ac:dyDescent="0.25">
      <c r="A27" s="42" t="s">
        <v>93</v>
      </c>
      <c r="E27" s="105">
        <v>2000</v>
      </c>
    </row>
    <row r="28" spans="1:5" x14ac:dyDescent="0.25">
      <c r="A28" s="42" t="s">
        <v>94</v>
      </c>
      <c r="E28" s="105">
        <v>7000</v>
      </c>
    </row>
    <row r="29" spans="1:5" x14ac:dyDescent="0.25">
      <c r="A29" s="42" t="s">
        <v>92</v>
      </c>
      <c r="E29" s="105">
        <v>20008</v>
      </c>
    </row>
    <row r="30" spans="1:5" x14ac:dyDescent="0.25">
      <c r="A30" s="42" t="s">
        <v>111</v>
      </c>
      <c r="E30" s="105">
        <v>17500</v>
      </c>
    </row>
    <row r="31" spans="1:5" x14ac:dyDescent="0.25">
      <c r="A31" s="42" t="s">
        <v>119</v>
      </c>
      <c r="E31" s="105">
        <v>5100</v>
      </c>
    </row>
    <row r="32" spans="1:5" x14ac:dyDescent="0.25">
      <c r="A32" s="104" t="s">
        <v>110</v>
      </c>
      <c r="B32" s="51"/>
      <c r="C32" s="51"/>
      <c r="D32" s="51"/>
      <c r="E32" s="106">
        <v>2000</v>
      </c>
    </row>
    <row r="33" spans="1:5" x14ac:dyDescent="0.25">
      <c r="A33" s="44" t="s">
        <v>60</v>
      </c>
      <c r="B33" s="30"/>
      <c r="C33" s="30"/>
      <c r="D33" s="30"/>
      <c r="E33" s="45">
        <f>SUM(E25:E32)</f>
        <v>101608</v>
      </c>
    </row>
    <row r="34" spans="1:5" x14ac:dyDescent="0.25">
      <c r="A34" s="44"/>
      <c r="B34" s="30"/>
      <c r="C34" s="30"/>
      <c r="D34" s="30"/>
      <c r="E34" s="45"/>
    </row>
    <row r="35" spans="1:5" x14ac:dyDescent="0.25">
      <c r="A35" s="46" t="s">
        <v>112</v>
      </c>
      <c r="E35" s="52"/>
    </row>
    <row r="36" spans="1:5" x14ac:dyDescent="0.25">
      <c r="A36" s="46" t="s">
        <v>64</v>
      </c>
      <c r="E36" s="71">
        <v>2675</v>
      </c>
    </row>
    <row r="37" spans="1:5" x14ac:dyDescent="0.25">
      <c r="A37" s="46" t="s">
        <v>143</v>
      </c>
      <c r="E37" s="71">
        <v>500</v>
      </c>
    </row>
    <row r="38" spans="1:5" x14ac:dyDescent="0.25">
      <c r="A38" s="46" t="s">
        <v>113</v>
      </c>
      <c r="E38" s="71">
        <v>2000</v>
      </c>
    </row>
    <row r="39" spans="1:5" x14ac:dyDescent="0.25">
      <c r="A39" s="46" t="s">
        <v>114</v>
      </c>
      <c r="E39" s="71">
        <v>780</v>
      </c>
    </row>
    <row r="40" spans="1:5" x14ac:dyDescent="0.25">
      <c r="A40" s="46" t="s">
        <v>95</v>
      </c>
      <c r="E40" s="71">
        <f>5390</f>
        <v>5390</v>
      </c>
    </row>
    <row r="41" spans="1:5" x14ac:dyDescent="0.25">
      <c r="A41" s="46" t="s">
        <v>115</v>
      </c>
      <c r="E41" s="71">
        <v>4200</v>
      </c>
    </row>
    <row r="42" spans="1:5" x14ac:dyDescent="0.25">
      <c r="A42" s="46" t="s">
        <v>116</v>
      </c>
      <c r="E42" s="71">
        <v>2999</v>
      </c>
    </row>
    <row r="43" spans="1:5" x14ac:dyDescent="0.25">
      <c r="A43" s="46" t="s">
        <v>118</v>
      </c>
      <c r="E43" s="71">
        <v>390</v>
      </c>
    </row>
    <row r="44" spans="1:5" x14ac:dyDescent="0.25">
      <c r="A44" s="46" t="s">
        <v>96</v>
      </c>
      <c r="E44" s="71">
        <v>900</v>
      </c>
    </row>
    <row r="45" spans="1:5" x14ac:dyDescent="0.25">
      <c r="A45" s="46" t="s">
        <v>117</v>
      </c>
      <c r="E45" s="71">
        <v>23000</v>
      </c>
    </row>
    <row r="46" spans="1:5" x14ac:dyDescent="0.25">
      <c r="A46" s="60" t="s">
        <v>83</v>
      </c>
      <c r="B46" s="51"/>
      <c r="C46" s="51"/>
      <c r="D46" s="51"/>
      <c r="E46" s="58">
        <v>3340</v>
      </c>
    </row>
    <row r="47" spans="1:5" x14ac:dyDescent="0.25">
      <c r="A47" s="44" t="s">
        <v>60</v>
      </c>
      <c r="B47" s="30"/>
      <c r="C47" s="30"/>
      <c r="D47" s="30"/>
      <c r="E47" s="45">
        <f>SUM(E36:E46)</f>
        <v>46174</v>
      </c>
    </row>
    <row r="49" spans="1:1" x14ac:dyDescent="0.25">
      <c r="A49" s="75"/>
    </row>
    <row r="50" spans="1:1" x14ac:dyDescent="0.25">
      <c r="A50" s="75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/>
  </sheetViews>
  <sheetFormatPr defaultRowHeight="15" x14ac:dyDescent="0.25"/>
  <cols>
    <col min="1" max="1" width="14.5703125" customWidth="1"/>
    <col min="2" max="2" width="8.5703125" customWidth="1"/>
    <col min="4" max="4" width="9.42578125" customWidth="1"/>
    <col min="5" max="5" width="10" customWidth="1"/>
    <col min="6" max="6" width="8.28515625" customWidth="1"/>
    <col min="7" max="7" width="24.85546875" customWidth="1"/>
  </cols>
  <sheetData>
    <row r="1" spans="1:9" x14ac:dyDescent="0.25">
      <c r="A1" s="3" t="s">
        <v>9</v>
      </c>
      <c r="B1" s="7" t="s">
        <v>10</v>
      </c>
      <c r="C1" s="8"/>
      <c r="D1" s="8"/>
      <c r="E1" s="8"/>
      <c r="F1" s="8"/>
      <c r="G1" s="8"/>
    </row>
    <row r="2" spans="1:9" x14ac:dyDescent="0.25">
      <c r="A2" s="3"/>
      <c r="B2" s="8"/>
      <c r="C2" s="7" t="s">
        <v>120</v>
      </c>
      <c r="D2" s="8"/>
      <c r="E2" s="8"/>
      <c r="F2" s="8"/>
      <c r="G2" s="8"/>
    </row>
    <row r="3" spans="1:9" ht="15.75" thickBot="1" x14ac:dyDescent="0.3">
      <c r="A3" s="3"/>
      <c r="B3" s="3"/>
      <c r="C3" s="3"/>
      <c r="D3" s="3"/>
      <c r="E3" s="3"/>
      <c r="F3" s="3"/>
      <c r="G3" s="88"/>
    </row>
    <row r="4" spans="1:9" ht="15.75" thickBot="1" x14ac:dyDescent="0.3">
      <c r="A4" s="11"/>
      <c r="B4" s="12" t="s">
        <v>11</v>
      </c>
      <c r="C4" s="12"/>
      <c r="D4" s="13"/>
      <c r="E4" s="28"/>
      <c r="F4" s="28" t="s">
        <v>12</v>
      </c>
      <c r="G4" s="13"/>
    </row>
    <row r="5" spans="1:9" x14ac:dyDescent="0.25">
      <c r="A5" s="89" t="s">
        <v>87</v>
      </c>
      <c r="B5" s="23" t="s">
        <v>13</v>
      </c>
      <c r="C5" s="21" t="s">
        <v>14</v>
      </c>
      <c r="D5" s="22" t="s">
        <v>70</v>
      </c>
      <c r="E5" s="78" t="s">
        <v>15</v>
      </c>
      <c r="F5" s="78" t="s">
        <v>16</v>
      </c>
      <c r="G5" s="22" t="s">
        <v>2</v>
      </c>
    </row>
    <row r="6" spans="1:9" ht="15.75" thickBot="1" x14ac:dyDescent="0.3">
      <c r="A6" s="90"/>
      <c r="B6" s="15"/>
      <c r="C6" s="20"/>
      <c r="D6" s="79" t="s">
        <v>17</v>
      </c>
      <c r="E6" s="170"/>
      <c r="F6" s="126" t="s">
        <v>17</v>
      </c>
      <c r="G6" s="10"/>
    </row>
    <row r="7" spans="1:9" x14ac:dyDescent="0.25">
      <c r="A7" s="171" t="s">
        <v>18</v>
      </c>
      <c r="B7" s="16" t="s">
        <v>19</v>
      </c>
      <c r="C7" s="157">
        <v>36</v>
      </c>
      <c r="D7" s="66">
        <v>7200</v>
      </c>
      <c r="E7" s="180" t="s">
        <v>121</v>
      </c>
      <c r="F7" s="188">
        <v>4896</v>
      </c>
      <c r="G7" s="181" t="s">
        <v>122</v>
      </c>
    </row>
    <row r="8" spans="1:9" ht="15.75" thickBot="1" x14ac:dyDescent="0.3">
      <c r="A8" s="91"/>
      <c r="B8" s="16"/>
      <c r="C8" s="157"/>
      <c r="D8" s="66"/>
      <c r="E8" s="182" t="s">
        <v>123</v>
      </c>
      <c r="F8" s="108">
        <v>1560</v>
      </c>
      <c r="G8" s="107"/>
      <c r="H8" s="183"/>
    </row>
    <row r="9" spans="1:9" ht="15.75" thickTop="1" x14ac:dyDescent="0.25">
      <c r="A9" s="92" t="s">
        <v>20</v>
      </c>
      <c r="B9" s="17" t="s">
        <v>21</v>
      </c>
      <c r="C9" s="158">
        <v>25</v>
      </c>
      <c r="D9" s="67">
        <v>5000</v>
      </c>
      <c r="E9" s="162" t="s">
        <v>124</v>
      </c>
      <c r="F9" s="81">
        <v>1380</v>
      </c>
      <c r="G9" s="61"/>
    </row>
    <row r="10" spans="1:9" ht="15.75" thickBot="1" x14ac:dyDescent="0.3">
      <c r="A10" s="93"/>
      <c r="B10" s="94"/>
      <c r="C10" s="159"/>
      <c r="D10" s="68"/>
      <c r="E10" s="163"/>
      <c r="F10" s="111"/>
      <c r="G10" s="107"/>
    </row>
    <row r="11" spans="1:9" ht="15.75" thickTop="1" x14ac:dyDescent="0.25">
      <c r="A11" s="92" t="s">
        <v>22</v>
      </c>
      <c r="B11" s="17" t="s">
        <v>23</v>
      </c>
      <c r="C11" s="158">
        <v>32</v>
      </c>
      <c r="D11" s="160">
        <v>6400</v>
      </c>
      <c r="E11" s="164" t="s">
        <v>125</v>
      </c>
      <c r="F11" s="81">
        <v>1360</v>
      </c>
      <c r="G11" s="127"/>
    </row>
    <row r="12" spans="1:9" ht="15.75" thickBot="1" x14ac:dyDescent="0.3">
      <c r="A12" s="95"/>
      <c r="B12" s="18"/>
      <c r="C12" s="157"/>
      <c r="D12" s="69"/>
      <c r="E12" s="165" t="s">
        <v>126</v>
      </c>
      <c r="F12" s="111">
        <v>500</v>
      </c>
      <c r="G12" s="9" t="s">
        <v>71</v>
      </c>
    </row>
    <row r="13" spans="1:9" ht="15.75" thickTop="1" x14ac:dyDescent="0.25">
      <c r="A13" s="92" t="s">
        <v>24</v>
      </c>
      <c r="B13" s="17" t="s">
        <v>25</v>
      </c>
      <c r="C13" s="158">
        <v>48</v>
      </c>
      <c r="D13" s="67">
        <v>9600</v>
      </c>
      <c r="E13" s="162" t="s">
        <v>127</v>
      </c>
      <c r="F13" s="81">
        <v>1240</v>
      </c>
      <c r="G13" s="80"/>
    </row>
    <row r="14" spans="1:9" ht="15.75" thickBot="1" x14ac:dyDescent="0.3">
      <c r="A14" s="93"/>
      <c r="B14" s="19"/>
      <c r="C14" s="159"/>
      <c r="D14" s="68"/>
      <c r="E14" s="165"/>
      <c r="F14" s="111"/>
      <c r="G14" s="96"/>
    </row>
    <row r="15" spans="1:9" ht="15.75" thickTop="1" x14ac:dyDescent="0.25">
      <c r="A15" s="92" t="s">
        <v>26</v>
      </c>
      <c r="B15" s="17" t="s">
        <v>27</v>
      </c>
      <c r="C15" s="158">
        <v>35</v>
      </c>
      <c r="D15" s="67">
        <v>7000</v>
      </c>
      <c r="E15" s="164" t="s">
        <v>128</v>
      </c>
      <c r="F15" s="81">
        <v>1160</v>
      </c>
      <c r="G15" s="61"/>
    </row>
    <row r="16" spans="1:9" ht="15.75" thickBot="1" x14ac:dyDescent="0.3">
      <c r="A16" s="93"/>
      <c r="B16" s="19"/>
      <c r="C16" s="159"/>
      <c r="D16" s="68"/>
      <c r="E16" s="165"/>
      <c r="F16" s="111"/>
      <c r="G16" s="97"/>
      <c r="H16" s="183"/>
      <c r="I16" s="183"/>
    </row>
    <row r="17" spans="1:8" ht="15.75" thickTop="1" x14ac:dyDescent="0.25">
      <c r="A17" s="92" t="s">
        <v>28</v>
      </c>
      <c r="B17" s="17" t="s">
        <v>29</v>
      </c>
      <c r="C17" s="158">
        <v>1</v>
      </c>
      <c r="D17" s="67">
        <v>200</v>
      </c>
      <c r="E17" s="164"/>
      <c r="F17" s="128"/>
      <c r="G17" s="184" t="s">
        <v>129</v>
      </c>
    </row>
    <row r="18" spans="1:8" ht="15.75" thickBot="1" x14ac:dyDescent="0.3">
      <c r="A18" s="95"/>
      <c r="B18" s="16"/>
      <c r="C18" s="157">
        <v>38</v>
      </c>
      <c r="D18" s="66">
        <v>7600</v>
      </c>
      <c r="E18" s="162" t="s">
        <v>130</v>
      </c>
      <c r="F18" s="130">
        <v>1380</v>
      </c>
      <c r="G18" s="185"/>
    </row>
    <row r="19" spans="1:8" ht="15.75" thickTop="1" x14ac:dyDescent="0.25">
      <c r="A19" s="92" t="s">
        <v>30</v>
      </c>
      <c r="B19" s="17" t="s">
        <v>31</v>
      </c>
      <c r="C19" s="158">
        <v>67</v>
      </c>
      <c r="D19" s="67">
        <v>13400</v>
      </c>
      <c r="E19" s="164" t="s">
        <v>131</v>
      </c>
      <c r="F19" s="81">
        <v>1600</v>
      </c>
      <c r="G19" s="14"/>
    </row>
    <row r="20" spans="1:8" ht="15.75" thickBot="1" x14ac:dyDescent="0.3">
      <c r="A20" s="93"/>
      <c r="B20" s="19"/>
      <c r="C20" s="159"/>
      <c r="D20" s="68"/>
      <c r="E20" s="165"/>
      <c r="F20" s="111"/>
      <c r="G20" s="72"/>
    </row>
    <row r="21" spans="1:8" ht="15.75" thickTop="1" x14ac:dyDescent="0.25">
      <c r="A21" s="92" t="s">
        <v>32</v>
      </c>
      <c r="B21" s="17" t="s">
        <v>33</v>
      </c>
      <c r="C21" s="158">
        <v>126</v>
      </c>
      <c r="D21" s="67">
        <v>25200</v>
      </c>
      <c r="E21" s="164" t="s">
        <v>132</v>
      </c>
      <c r="F21" s="81">
        <v>1480</v>
      </c>
      <c r="G21" s="184" t="s">
        <v>133</v>
      </c>
    </row>
    <row r="22" spans="1:8" ht="15.75" thickBot="1" x14ac:dyDescent="0.3">
      <c r="A22" s="93"/>
      <c r="B22" s="19"/>
      <c r="C22" s="159"/>
      <c r="D22" s="68"/>
      <c r="E22" s="165" t="s">
        <v>134</v>
      </c>
      <c r="F22" s="167">
        <v>760</v>
      </c>
      <c r="G22" s="186" t="s">
        <v>71</v>
      </c>
    </row>
    <row r="23" spans="1:8" ht="15.75" thickTop="1" x14ac:dyDescent="0.25">
      <c r="A23" s="92" t="s">
        <v>34</v>
      </c>
      <c r="B23" s="17" t="s">
        <v>35</v>
      </c>
      <c r="C23" s="158">
        <v>31</v>
      </c>
      <c r="D23" s="70">
        <v>6200</v>
      </c>
      <c r="E23" s="164" t="s">
        <v>130</v>
      </c>
      <c r="F23" s="81">
        <v>610</v>
      </c>
      <c r="G23" s="195" t="s">
        <v>148</v>
      </c>
    </row>
    <row r="24" spans="1:8" ht="15.75" thickBot="1" x14ac:dyDescent="0.3">
      <c r="A24" s="95"/>
      <c r="B24" s="16"/>
      <c r="C24" s="157"/>
      <c r="D24" s="98"/>
      <c r="E24" s="162"/>
      <c r="F24" s="130"/>
      <c r="G24" s="196" t="s">
        <v>149</v>
      </c>
    </row>
    <row r="25" spans="1:8" ht="15.75" thickTop="1" x14ac:dyDescent="0.25">
      <c r="A25" s="92" t="s">
        <v>36</v>
      </c>
      <c r="B25" s="17" t="s">
        <v>37</v>
      </c>
      <c r="C25" s="158">
        <v>63</v>
      </c>
      <c r="D25" s="67">
        <v>12600</v>
      </c>
      <c r="E25" s="164" t="s">
        <v>135</v>
      </c>
      <c r="F25" s="128">
        <v>1100</v>
      </c>
      <c r="G25" s="83"/>
    </row>
    <row r="26" spans="1:8" ht="15.75" thickBot="1" x14ac:dyDescent="0.3">
      <c r="A26" s="95"/>
      <c r="B26" s="16"/>
      <c r="C26" s="157"/>
      <c r="D26" s="66"/>
      <c r="E26" s="162"/>
      <c r="F26" s="108"/>
      <c r="G26" s="9"/>
    </row>
    <row r="27" spans="1:8" ht="15.75" thickTop="1" x14ac:dyDescent="0.25">
      <c r="A27" s="92" t="s">
        <v>38</v>
      </c>
      <c r="B27" s="17" t="s">
        <v>39</v>
      </c>
      <c r="C27" s="158">
        <v>84</v>
      </c>
      <c r="D27" s="67">
        <v>16800</v>
      </c>
      <c r="E27" s="164" t="s">
        <v>136</v>
      </c>
      <c r="F27" s="81">
        <v>1740</v>
      </c>
      <c r="G27" s="109"/>
    </row>
    <row r="28" spans="1:8" ht="15.75" thickBot="1" x14ac:dyDescent="0.3">
      <c r="A28" s="95"/>
      <c r="B28" s="16"/>
      <c r="C28" s="157"/>
      <c r="D28" s="66"/>
      <c r="E28" s="168"/>
      <c r="F28" s="129"/>
      <c r="G28" s="110"/>
    </row>
    <row r="29" spans="1:8" ht="16.5" hidden="1" thickTop="1" thickBot="1" x14ac:dyDescent="0.3">
      <c r="A29" s="95"/>
      <c r="B29" s="16"/>
      <c r="C29" s="157"/>
      <c r="D29" s="66"/>
      <c r="E29" s="187"/>
      <c r="F29" s="188"/>
      <c r="G29" s="189"/>
    </row>
    <row r="30" spans="1:8" ht="15.75" thickTop="1" x14ac:dyDescent="0.25">
      <c r="A30" s="92" t="s">
        <v>40</v>
      </c>
      <c r="B30" s="17" t="s">
        <v>41</v>
      </c>
      <c r="C30" s="158">
        <v>70</v>
      </c>
      <c r="D30" s="67">
        <v>14000</v>
      </c>
      <c r="E30" s="166" t="s">
        <v>137</v>
      </c>
      <c r="F30" s="169">
        <v>2818</v>
      </c>
      <c r="G30" s="83" t="s">
        <v>138</v>
      </c>
    </row>
    <row r="31" spans="1:8" ht="15.75" thickBot="1" x14ac:dyDescent="0.3">
      <c r="A31" s="93"/>
      <c r="B31" s="94"/>
      <c r="C31" s="159"/>
      <c r="D31" s="68"/>
      <c r="E31" s="165" t="s">
        <v>139</v>
      </c>
      <c r="F31" s="111">
        <v>1440</v>
      </c>
      <c r="G31" s="107"/>
      <c r="H31" s="183"/>
    </row>
    <row r="32" spans="1:8" ht="15.75" thickTop="1" x14ac:dyDescent="0.25">
      <c r="A32" s="95" t="s">
        <v>42</v>
      </c>
      <c r="B32" s="16" t="s">
        <v>43</v>
      </c>
      <c r="C32" s="157">
        <v>47</v>
      </c>
      <c r="D32" s="66">
        <v>9400</v>
      </c>
      <c r="E32" s="162" t="s">
        <v>140</v>
      </c>
      <c r="F32" s="108">
        <v>1060</v>
      </c>
      <c r="G32" s="82"/>
    </row>
    <row r="33" spans="1:8" ht="15.75" thickBot="1" x14ac:dyDescent="0.3">
      <c r="A33" s="90"/>
      <c r="B33" s="172"/>
      <c r="C33" s="190"/>
      <c r="D33" s="161"/>
      <c r="E33" s="187" t="s">
        <v>141</v>
      </c>
      <c r="F33" s="188">
        <v>2853</v>
      </c>
      <c r="G33" s="82" t="s">
        <v>142</v>
      </c>
      <c r="H33" s="191"/>
    </row>
    <row r="34" spans="1:8" ht="15.75" thickBot="1" x14ac:dyDescent="0.3">
      <c r="A34" s="84" t="s">
        <v>44</v>
      </c>
      <c r="B34" s="85"/>
      <c r="C34" s="27">
        <f>C7+C9+C11+C13+C15+C17+C18+C19+C21+C23+C25+C27+C30+C32</f>
        <v>703</v>
      </c>
      <c r="D34" s="86">
        <f>SUM(D7:D33)</f>
        <v>140600</v>
      </c>
      <c r="E34" s="173"/>
      <c r="F34" s="131">
        <f>SUM(F7:F33)</f>
        <v>28937</v>
      </c>
      <c r="G34" s="87"/>
      <c r="H34" s="192"/>
    </row>
    <row r="35" spans="1:8" x14ac:dyDescent="0.25">
      <c r="A35" s="4"/>
      <c r="B35" s="5"/>
      <c r="C35" s="4"/>
      <c r="D35" s="6"/>
      <c r="E35" s="5"/>
      <c r="F35" s="6"/>
      <c r="G35" s="5"/>
    </row>
    <row r="36" spans="1:8" x14ac:dyDescent="0.25">
      <c r="A36" s="24"/>
      <c r="B36" s="25"/>
      <c r="C36" s="24"/>
      <c r="D36" s="26"/>
      <c r="E36" s="25"/>
      <c r="F36" s="26"/>
      <c r="G36" s="25"/>
    </row>
    <row r="37" spans="1:8" x14ac:dyDescent="0.25">
      <c r="A37" s="24"/>
      <c r="B37" s="25"/>
      <c r="C37" s="24"/>
      <c r="D37" s="26"/>
      <c r="E37" s="25"/>
      <c r="F37" s="26"/>
      <c r="G37" s="25"/>
    </row>
    <row r="38" spans="1:8" x14ac:dyDescent="0.25">
      <c r="A38" s="193"/>
      <c r="B38" s="174"/>
      <c r="C38" s="174"/>
    </row>
    <row r="39" spans="1:8" x14ac:dyDescent="0.25">
      <c r="C39" s="174"/>
      <c r="D39" s="174"/>
      <c r="E39" s="174"/>
    </row>
  </sheetData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výkaz2023</vt:lpstr>
      <vt:lpstr>bilance</vt:lpstr>
      <vt:lpstr>výstava,členské</vt:lpstr>
    </vt:vector>
  </TitlesOfParts>
  <Company>Windows Xp Ultimate 2008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Dostalova</dc:creator>
  <cp:lastModifiedBy>Dostálová Jana</cp:lastModifiedBy>
  <cp:lastPrinted>2023-01-19T06:42:08Z</cp:lastPrinted>
  <dcterms:created xsi:type="dcterms:W3CDTF">2010-09-09T16:35:05Z</dcterms:created>
  <dcterms:modified xsi:type="dcterms:W3CDTF">2024-01-04T11:18:59Z</dcterms:modified>
</cp:coreProperties>
</file>